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ito\Desktop\評価関係シュートカット\各申請書作成シート\"/>
    </mc:Choice>
  </mc:AlternateContent>
  <xr:revisionPtr revIDLastSave="0" documentId="13_ncr:1_{68F477A6-C26D-47C1-9100-BBDFCA20A462}" xr6:coauthVersionLast="46" xr6:coauthVersionMax="46" xr10:uidLastSave="{00000000-0000-0000-0000-000000000000}"/>
  <bookViews>
    <workbookView xWindow="2640" yWindow="1125" windowWidth="11565" windowHeight="13785" tabRatio="970" xr2:uid="{00000000-000D-0000-FFFF-FFFF00000000}"/>
  </bookViews>
  <sheets>
    <sheet name="シート構成" sheetId="4" r:id="rId1"/>
    <sheet name="入力シート" sheetId="5" r:id="rId2"/>
    <sheet name="★申請書" sheetId="1" r:id="rId3"/>
    <sheet name="☆第四面" sheetId="12" r:id="rId4"/>
    <sheet name="☆第五面" sheetId="7" r:id="rId5"/>
    <sheet name="☆第五面 (集約)" sheetId="11" r:id="rId6"/>
    <sheet name="☆複数依頼者" sheetId="10" r:id="rId7"/>
    <sheet name="I" sheetId="6" state="hidden" r:id="rId8"/>
    <sheet name="DATA" sheetId="2" state="hidden" r:id="rId9"/>
    <sheet name="項目リスト" sheetId="9" state="hidden" r:id="rId10"/>
  </sheets>
  <functionGroups builtInGroupCount="19"/>
  <externalReferences>
    <externalReference r:id="rId11"/>
  </externalReferences>
  <definedNames>
    <definedName name="_xlnm._FilterDatabase" localSheetId="2" hidden="1">★申請書!$AJ$1:$AJ$473</definedName>
    <definedName name="_xlnm._FilterDatabase" localSheetId="8" hidden="1">DATA!$A$6:$AX$347</definedName>
    <definedName name="_xlnm.Print_Area" localSheetId="4">☆第五面!$A$4:$AH$160</definedName>
    <definedName name="_xlnm.Print_Area" localSheetId="5">'☆第五面 (集約)'!$A$4:$AH$191</definedName>
    <definedName name="_xlnm.Print_Area" localSheetId="3">☆第四面!$A$4:$AH$67</definedName>
    <definedName name="_xlnm.Print_Area" localSheetId="6">☆複数依頼者!$A$1:$AH$50</definedName>
    <definedName name="_xlnm.Print_Area" localSheetId="2">★申請書!$A$1:$AH$473</definedName>
    <definedName name="_xlnm.Print_Area" localSheetId="1">入力シート!$A$1:$AB$332</definedName>
    <definedName name="Ver">項目リスト!$A$3:$A$6</definedName>
    <definedName name="愛知県">DATA!$F$186:$F$273</definedName>
    <definedName name="一級">項目リスト!$C$3</definedName>
    <definedName name="岐阜県">DATA!$F$5:$F$104</definedName>
    <definedName name="建築物の工事種別">項目リスト!$T$3:$T$8</definedName>
    <definedName name="建築物の用途">項目リスト!$S$3:$S$6</definedName>
    <definedName name="建物構造">項目リスト!$L$3:$L$13</definedName>
    <definedName name="工事届用主要用途">項目リスト!$P$3:$P$7</definedName>
    <definedName name="工事届用主要用途2">項目リスト!$Q$3:$Q$39</definedName>
    <definedName name="作成図書">項目リスト!$W$3:$W$7</definedName>
    <definedName name="三重県">DATA!$F$275:$F$347</definedName>
    <definedName name="市街化区域等">項目リスト!$R$3:$R$4</definedName>
    <definedName name="指定確認検査機関">項目リスト!$X$3:$X$8</definedName>
    <definedName name="施工者">項目リスト!$F$3:$F$51</definedName>
    <definedName name="資格">項目リスト!$B$3:$B$5</definedName>
    <definedName name="事務所登録">項目リスト!$G$3:$G$49</definedName>
    <definedName name="主要用途工事届１">項目リスト!$P$3:$P$7</definedName>
    <definedName name="主要用途工事届２">項目リスト!$Q$3:$Q$39</definedName>
    <definedName name="主要用途名称_建築物">項目リスト!$N$3:$N$70</definedName>
    <definedName name="省エネ適判">[1]項目リスト!$R$3:$R$4</definedName>
    <definedName name="省エネ適判所在地">[1]項目リスト!$S$3:$S$4</definedName>
    <definedName name="申請の対象とする範囲">項目リスト!$U$3:$U$5</definedName>
    <definedName name="静岡県">DATA!$F$106:$F$184</definedName>
    <definedName name="特定工程">項目リスト!$O$3:$O$7</definedName>
    <definedName name="二級">項目リスト!$D$3:$D$49</definedName>
    <definedName name="判定機関">項目リスト!$I$3:$I$12</definedName>
    <definedName name="評価の申請">項目リスト!$V$3:$V$5</definedName>
    <definedName name="評価書等">項目リスト!$Y$3:$Y$9</definedName>
    <definedName name="木造">項目リスト!$E$3:$E$49</definedName>
    <definedName name="用途区分">項目リスト!$M$3:$M$69</definedName>
    <definedName name="用途地域">項目リスト!$K$3:$K$15</definedName>
  </definedNames>
  <calcPr calcId="181029"/>
</workbook>
</file>

<file path=xl/calcChain.xml><?xml version="1.0" encoding="utf-8"?>
<calcChain xmlns="http://schemas.openxmlformats.org/spreadsheetml/2006/main">
  <c r="AJ188" i="5" l="1"/>
  <c r="R54" i="1" s="1"/>
  <c r="T326" i="1" l="1"/>
  <c r="M326" i="1"/>
  <c r="J324" i="1"/>
  <c r="AC283" i="5"/>
  <c r="AC277" i="5"/>
  <c r="AC275" i="5"/>
  <c r="V82" i="1" l="1"/>
  <c r="K83" i="1" l="1"/>
  <c r="V81" i="1"/>
  <c r="AO13" i="5" l="1"/>
  <c r="AP13" i="5" s="1"/>
  <c r="C179" i="1" l="1"/>
  <c r="C178" i="1"/>
  <c r="C177" i="1"/>
  <c r="J44" i="1"/>
  <c r="AB263" i="1" l="1"/>
  <c r="AB254" i="1"/>
  <c r="AB245" i="1"/>
  <c r="AB235" i="1"/>
  <c r="AB225" i="1"/>
  <c r="U350" i="1"/>
  <c r="U349" i="1"/>
  <c r="U348" i="1"/>
  <c r="U347" i="1"/>
  <c r="U346" i="1"/>
  <c r="M350" i="1"/>
  <c r="M349" i="1"/>
  <c r="M348" i="1"/>
  <c r="M347" i="1"/>
  <c r="M346" i="1"/>
  <c r="D274" i="1"/>
  <c r="Z271" i="1"/>
  <c r="H271" i="1"/>
  <c r="Z270" i="1"/>
  <c r="H270" i="1"/>
  <c r="D271" i="1"/>
  <c r="D270" i="1"/>
  <c r="N268" i="1"/>
  <c r="K267" i="1"/>
  <c r="K266" i="1"/>
  <c r="K265" i="1"/>
  <c r="K264" i="1"/>
  <c r="T263" i="1"/>
  <c r="L263" i="1"/>
  <c r="K262" i="1"/>
  <c r="S261" i="1"/>
  <c r="L261" i="1"/>
  <c r="N259" i="1"/>
  <c r="K258" i="1"/>
  <c r="K257" i="1"/>
  <c r="K256" i="1"/>
  <c r="K255" i="1"/>
  <c r="L254" i="1"/>
  <c r="K253" i="1"/>
  <c r="S252" i="1"/>
  <c r="L252" i="1"/>
  <c r="N250" i="1"/>
  <c r="K249" i="1"/>
  <c r="K248" i="1"/>
  <c r="K247" i="1"/>
  <c r="K246" i="1"/>
  <c r="T245" i="1"/>
  <c r="L245" i="1"/>
  <c r="K244" i="1"/>
  <c r="AB243" i="1"/>
  <c r="S243" i="1"/>
  <c r="L243" i="1"/>
  <c r="N240" i="1"/>
  <c r="K239" i="1"/>
  <c r="K238" i="1"/>
  <c r="K237" i="1"/>
  <c r="K236" i="1"/>
  <c r="T235" i="1"/>
  <c r="L235" i="1"/>
  <c r="K234" i="1"/>
  <c r="AB233" i="1"/>
  <c r="S233" i="1"/>
  <c r="L233" i="1"/>
  <c r="K229" i="1"/>
  <c r="K228" i="1"/>
  <c r="K227" i="1"/>
  <c r="K226" i="1"/>
  <c r="T225" i="1"/>
  <c r="L225" i="1"/>
  <c r="K224" i="1"/>
  <c r="AB223" i="1"/>
  <c r="S223" i="1"/>
  <c r="L223" i="1"/>
  <c r="K220" i="1"/>
  <c r="K219" i="1"/>
  <c r="K218" i="1"/>
  <c r="K217" i="1"/>
  <c r="K216" i="1"/>
  <c r="K215" i="1"/>
  <c r="AB261" i="1"/>
  <c r="T254" i="1"/>
  <c r="AB252" i="1"/>
  <c r="AC244" i="5"/>
  <c r="AC234" i="5"/>
  <c r="AC224" i="5"/>
  <c r="AC214" i="5"/>
  <c r="AC205" i="5"/>
  <c r="AC197" i="5"/>
  <c r="J70" i="1" l="1"/>
  <c r="J69" i="1"/>
  <c r="AA151" i="1" l="1"/>
  <c r="AA148" i="1"/>
  <c r="AA144" i="1"/>
  <c r="AA141" i="1"/>
  <c r="AA138" i="1"/>
  <c r="AA135" i="1"/>
  <c r="AA132" i="1"/>
  <c r="AA129" i="1"/>
  <c r="P106" i="5" l="1"/>
  <c r="P96" i="5"/>
  <c r="P85" i="5"/>
  <c r="P75" i="5"/>
  <c r="P65" i="5"/>
  <c r="P55" i="5"/>
  <c r="P45" i="5"/>
  <c r="L472" i="1" l="1"/>
  <c r="K471" i="1"/>
  <c r="AJ18" i="10" l="1"/>
  <c r="AJ17" i="10"/>
  <c r="AC120" i="5"/>
  <c r="AC122" i="5" s="1"/>
  <c r="AL13" i="1" s="1"/>
  <c r="AC136" i="5"/>
  <c r="AC138" i="5" s="1"/>
  <c r="AC131" i="5"/>
  <c r="AC133" i="5" s="1"/>
  <c r="AC126" i="5"/>
  <c r="AC129" i="5" s="1"/>
  <c r="AC134" i="5" l="1"/>
  <c r="AC132" i="5"/>
  <c r="AC139" i="5"/>
  <c r="AC137" i="5"/>
  <c r="AC128" i="5"/>
  <c r="AC127" i="5"/>
  <c r="AC121" i="5"/>
  <c r="AL12" i="1" s="1"/>
  <c r="R12" i="1" s="1"/>
  <c r="AC123" i="5"/>
  <c r="AL10" i="1" s="1"/>
  <c r="R10" i="1" s="1"/>
  <c r="O145" i="1" l="1"/>
  <c r="J37" i="1" l="1"/>
  <c r="K469" i="1"/>
  <c r="K468" i="1"/>
  <c r="K467" i="1"/>
  <c r="K466" i="1"/>
  <c r="K465" i="1"/>
  <c r="K464" i="1"/>
  <c r="K463" i="1"/>
  <c r="K470" i="1" l="1"/>
  <c r="Z452" i="1" l="1"/>
  <c r="W452" i="1"/>
  <c r="T452" i="1"/>
  <c r="Z450" i="1"/>
  <c r="W450" i="1"/>
  <c r="T450" i="1"/>
  <c r="C441" i="1"/>
  <c r="D376" i="1"/>
  <c r="D373" i="1"/>
  <c r="AB371" i="1"/>
  <c r="X371" i="1"/>
  <c r="F369" i="1"/>
  <c r="D368" i="1"/>
  <c r="D366" i="1"/>
  <c r="F362" i="1"/>
  <c r="D361" i="1"/>
  <c r="D359" i="1"/>
  <c r="F356" i="1"/>
  <c r="D355" i="1"/>
  <c r="D353" i="1"/>
  <c r="O367" i="1" l="1"/>
  <c r="O366" i="1"/>
  <c r="O354" i="1"/>
  <c r="O353" i="1"/>
  <c r="O359" i="1"/>
  <c r="O360" i="1"/>
  <c r="Q334" i="1"/>
  <c r="Q333" i="1"/>
  <c r="AJ23" i="10" l="1"/>
  <c r="P47" i="10" s="1"/>
  <c r="AJ22" i="10"/>
  <c r="P22" i="10" s="1"/>
  <c r="AJ20" i="10"/>
  <c r="P44" i="10" s="1"/>
  <c r="P18" i="10"/>
  <c r="P41" i="10"/>
  <c r="AJ15" i="10"/>
  <c r="P15" i="10" s="1"/>
  <c r="AJ13" i="10"/>
  <c r="P37" i="10" s="1"/>
  <c r="AJ12" i="10"/>
  <c r="P12" i="10" s="1"/>
  <c r="AJ10" i="10"/>
  <c r="P34" i="10" s="1"/>
  <c r="P339" i="1"/>
  <c r="G339" i="1"/>
  <c r="J322" i="1"/>
  <c r="J320" i="1"/>
  <c r="D153" i="1"/>
  <c r="AA152" i="1"/>
  <c r="I152" i="1"/>
  <c r="I151" i="1"/>
  <c r="M150" i="1"/>
  <c r="D150" i="1"/>
  <c r="AA149" i="1"/>
  <c r="M149" i="1"/>
  <c r="I149" i="1"/>
  <c r="I148" i="1"/>
  <c r="M147" i="1"/>
  <c r="D147" i="1"/>
  <c r="AA145" i="1"/>
  <c r="M146" i="1"/>
  <c r="I145" i="1"/>
  <c r="I144" i="1"/>
  <c r="M143" i="1"/>
  <c r="D143" i="1"/>
  <c r="AA142" i="1"/>
  <c r="M142" i="1"/>
  <c r="I142" i="1"/>
  <c r="I141" i="1"/>
  <c r="M140" i="1"/>
  <c r="D140" i="1"/>
  <c r="AA139" i="1"/>
  <c r="M139" i="1"/>
  <c r="I139" i="1"/>
  <c r="I138" i="1"/>
  <c r="M137" i="1"/>
  <c r="D137" i="1"/>
  <c r="AA136" i="1"/>
  <c r="M136" i="1"/>
  <c r="I136" i="1"/>
  <c r="I135" i="1"/>
  <c r="M134" i="1"/>
  <c r="D134" i="1"/>
  <c r="AA133" i="1"/>
  <c r="M133" i="1"/>
  <c r="I133" i="1"/>
  <c r="I132" i="1"/>
  <c r="M131" i="1"/>
  <c r="D131" i="1"/>
  <c r="AA130" i="1"/>
  <c r="M130" i="1"/>
  <c r="I130" i="1"/>
  <c r="I129" i="1"/>
  <c r="I128" i="1"/>
  <c r="V123" i="1"/>
  <c r="V127" i="1"/>
  <c r="I127" i="1"/>
  <c r="I126" i="1"/>
  <c r="I125" i="1"/>
  <c r="V126" i="1"/>
  <c r="I124" i="1"/>
  <c r="V125" i="1"/>
  <c r="I123" i="1"/>
  <c r="V124" i="1"/>
  <c r="U105" i="1"/>
  <c r="U104" i="1"/>
  <c r="J78" i="1"/>
  <c r="J77" i="1"/>
  <c r="J76" i="1"/>
  <c r="J75" i="1"/>
  <c r="B75" i="1"/>
  <c r="B74" i="1"/>
  <c r="J68" i="1"/>
  <c r="J67" i="1"/>
  <c r="J66" i="1"/>
  <c r="J65" i="1"/>
  <c r="AB64" i="1"/>
  <c r="S64" i="1"/>
  <c r="K64" i="1"/>
  <c r="J63" i="1"/>
  <c r="AA62" i="1"/>
  <c r="R62" i="1"/>
  <c r="K62" i="1"/>
  <c r="R46" i="1"/>
  <c r="O46" i="1"/>
  <c r="L46" i="1"/>
  <c r="W44" i="1"/>
  <c r="P44" i="1"/>
  <c r="T43" i="1"/>
  <c r="S338" i="1" s="1"/>
  <c r="J43" i="1"/>
  <c r="I338" i="1" s="1"/>
  <c r="V42" i="1"/>
  <c r="I337" i="1" s="1"/>
  <c r="R42" i="1"/>
  <c r="Q336" i="1" s="1"/>
  <c r="N42" i="1"/>
  <c r="M336" i="1" s="1"/>
  <c r="J42" i="1"/>
  <c r="I336" i="1" s="1"/>
  <c r="AC41" i="1"/>
  <c r="J331" i="1" s="1"/>
  <c r="X41" i="1"/>
  <c r="S329" i="1" s="1"/>
  <c r="Q41" i="1"/>
  <c r="J330" i="1" s="1"/>
  <c r="J41" i="1"/>
  <c r="J329" i="1" s="1"/>
  <c r="J39" i="1"/>
  <c r="I318" i="1" s="1"/>
  <c r="J38" i="1"/>
  <c r="I317" i="1" s="1"/>
  <c r="G33" i="1"/>
  <c r="I113" i="1" s="1"/>
  <c r="AL18" i="1"/>
  <c r="R18" i="1" s="1"/>
  <c r="AL17" i="1"/>
  <c r="R17" i="1" s="1"/>
  <c r="AL15" i="1"/>
  <c r="R15" i="1" s="1"/>
  <c r="R13" i="1"/>
  <c r="V169" i="1" s="1"/>
  <c r="V168" i="1"/>
  <c r="V166" i="1"/>
  <c r="AF4" i="1"/>
  <c r="AC4" i="1"/>
  <c r="Z4" i="1"/>
  <c r="AC273" i="5"/>
  <c r="AC271" i="5"/>
  <c r="AC168" i="5"/>
  <c r="AC148" i="5"/>
  <c r="AC143" i="5"/>
  <c r="AJ30" i="5"/>
  <c r="AJ29" i="5"/>
  <c r="AJ28" i="5"/>
  <c r="AJ27" i="5"/>
  <c r="AJ26" i="5"/>
  <c r="AJ25" i="5"/>
  <c r="AJ24" i="5"/>
  <c r="AJ23" i="5"/>
  <c r="AJ22" i="5"/>
  <c r="AJ21" i="5"/>
  <c r="AJ14" i="5"/>
  <c r="AJ13" i="5"/>
  <c r="AQ13" i="5" s="1"/>
  <c r="I119" i="1" s="1"/>
  <c r="AJ12" i="5"/>
  <c r="T95" i="5" l="1"/>
  <c r="A150" i="1" s="1"/>
  <c r="T54" i="5"/>
  <c r="B137" i="1" s="1"/>
  <c r="T105" i="5"/>
  <c r="A153" i="1" s="1"/>
  <c r="T84" i="5"/>
  <c r="A147" i="1" s="1"/>
  <c r="T44" i="5"/>
  <c r="T34" i="5"/>
  <c r="B131" i="1" s="1"/>
  <c r="T64" i="5"/>
  <c r="B140" i="1" s="1"/>
  <c r="T74" i="5"/>
  <c r="A143" i="1" s="1"/>
  <c r="AN14" i="5"/>
  <c r="AM13" i="5"/>
  <c r="AM14" i="5" s="1"/>
  <c r="B134" i="1"/>
  <c r="AJ31" i="5"/>
  <c r="W19" i="5"/>
  <c r="I112" i="1"/>
  <c r="E312" i="1"/>
  <c r="AL13" i="5"/>
  <c r="AL14" i="5" s="1"/>
  <c r="P36" i="10"/>
  <c r="P42" i="10"/>
  <c r="R17" i="5"/>
  <c r="R19" i="5"/>
  <c r="P10" i="10"/>
  <c r="P13" i="10"/>
  <c r="P17" i="10"/>
  <c r="P20" i="10"/>
  <c r="P23" i="10"/>
  <c r="P39" i="10"/>
  <c r="P46" i="10"/>
  <c r="R18" i="5"/>
  <c r="AN22" i="5" l="1"/>
  <c r="AL22" i="5" s="1"/>
  <c r="AM22" i="5" s="1"/>
  <c r="L343" i="1"/>
  <c r="I120" i="1"/>
  <c r="I121" i="1"/>
  <c r="AJ18" i="5"/>
  <c r="AG121" i="1" s="1"/>
  <c r="AJ19" i="5"/>
  <c r="AG122" i="1" s="1"/>
  <c r="I122" i="1"/>
  <c r="AJ17" i="5"/>
  <c r="AG120" i="1" s="1"/>
  <c r="L29" i="1" l="1"/>
  <c r="J32" i="1"/>
  <c r="L28" i="1"/>
  <c r="J31" i="1"/>
  <c r="J27" i="1"/>
  <c r="L30" i="1"/>
  <c r="L45" i="1"/>
  <c r="B101" i="1" s="1"/>
  <c r="B164" i="1" l="1"/>
</calcChain>
</file>

<file path=xl/sharedStrings.xml><?xml version="1.0" encoding="utf-8"?>
<sst xmlns="http://schemas.openxmlformats.org/spreadsheetml/2006/main" count="8651" uniqueCount="1483">
  <si>
    <t>正</t>
    <rPh sb="0" eb="1">
      <t>セイ</t>
    </rPh>
    <phoneticPr fontId="25"/>
  </si>
  <si>
    <t>副</t>
    <rPh sb="0" eb="1">
      <t>フク</t>
    </rPh>
    <phoneticPr fontId="25"/>
  </si>
  <si>
    <t>代理者の住所又は</t>
  </si>
  <si>
    <t>主たる事務所の所在地</t>
    <phoneticPr fontId="25"/>
  </si>
  <si>
    <t>【認定申請先の所管行政庁名】</t>
  </si>
  <si>
    <t>【認定申請予定日】</t>
  </si>
  <si>
    <t>【住宅の位置】</t>
  </si>
  <si>
    <t>※受付欄</t>
    <rPh sb="1" eb="3">
      <t>ウケツケ</t>
    </rPh>
    <rPh sb="3" eb="4">
      <t>ラン</t>
    </rPh>
    <phoneticPr fontId="25"/>
  </si>
  <si>
    <t>※料金欄</t>
    <rPh sb="1" eb="3">
      <t>リョウキン</t>
    </rPh>
    <rPh sb="3" eb="4">
      <t>ラン</t>
    </rPh>
    <phoneticPr fontId="25"/>
  </si>
  <si>
    <t>受領
月日</t>
    <rPh sb="0" eb="2">
      <t>ジュリョウ</t>
    </rPh>
    <rPh sb="3" eb="5">
      <t>ガッピ</t>
    </rPh>
    <phoneticPr fontId="25"/>
  </si>
  <si>
    <t>／</t>
    <phoneticPr fontId="25"/>
  </si>
  <si>
    <t>受領者氏名
連絡先</t>
    <rPh sb="0" eb="3">
      <t>ジュリョウシャ</t>
    </rPh>
    <rPh sb="3" eb="5">
      <t>シメイ</t>
    </rPh>
    <rPh sb="6" eb="9">
      <t>レンラクサキ</t>
    </rPh>
    <phoneticPr fontId="25"/>
  </si>
  <si>
    <t>TEL（　　　　　　）　　　　　　－</t>
    <phoneticPr fontId="25"/>
  </si>
  <si>
    <t>（第二面）</t>
    <rPh sb="1" eb="2">
      <t>ダイ</t>
    </rPh>
    <rPh sb="2" eb="3">
      <t>２</t>
    </rPh>
    <rPh sb="3" eb="4">
      <t>メン</t>
    </rPh>
    <phoneticPr fontId="25"/>
  </si>
  <si>
    <t>【設計者】</t>
    <rPh sb="1" eb="4">
      <t>セッケイシャ</t>
    </rPh>
    <phoneticPr fontId="25"/>
  </si>
  <si>
    <t>【記載内容問合せ先】</t>
    <rPh sb="1" eb="3">
      <t>キサイ</t>
    </rPh>
    <rPh sb="3" eb="5">
      <t>ナイヨウ</t>
    </rPh>
    <rPh sb="5" eb="7">
      <t>トイアワ</t>
    </rPh>
    <rPh sb="8" eb="9">
      <t>サキ</t>
    </rPh>
    <phoneticPr fontId="24"/>
  </si>
  <si>
    <t>その他</t>
    <rPh sb="2" eb="3">
      <t>タ</t>
    </rPh>
    <phoneticPr fontId="24"/>
  </si>
  <si>
    <t>氏名</t>
    <rPh sb="0" eb="2">
      <t>シメイ</t>
    </rPh>
    <phoneticPr fontId="24"/>
  </si>
  <si>
    <t>設計者　　（ここにチェックしてもらった場合は、下記の記入は不要です。）</t>
    <rPh sb="0" eb="3">
      <t>セッケイシャ</t>
    </rPh>
    <rPh sb="19" eb="21">
      <t>バアイ</t>
    </rPh>
    <rPh sb="23" eb="25">
      <t>カキ</t>
    </rPh>
    <rPh sb="26" eb="28">
      <t>キニュウ</t>
    </rPh>
    <rPh sb="29" eb="31">
      <t>フヨウ</t>
    </rPh>
    <phoneticPr fontId="24"/>
  </si>
  <si>
    <t>TEL</t>
    <phoneticPr fontId="24"/>
  </si>
  <si>
    <t>FAX</t>
    <phoneticPr fontId="24"/>
  </si>
  <si>
    <t>記</t>
    <rPh sb="0" eb="1">
      <t>キ</t>
    </rPh>
    <phoneticPr fontId="25"/>
  </si>
  <si>
    <t>依頼者の住所又は</t>
    <rPh sb="0" eb="3">
      <t>イライシャ</t>
    </rPh>
    <phoneticPr fontId="24"/>
  </si>
  <si>
    <t>依頼者の氏名又は名称</t>
    <rPh sb="0" eb="2">
      <t>イライ</t>
    </rPh>
    <phoneticPr fontId="25"/>
  </si>
  <si>
    <t>代理者の氏名又は名称</t>
    <phoneticPr fontId="25"/>
  </si>
  <si>
    <t>（注意）</t>
  </si>
  <si>
    <t>一般財団法人 愛知県建築住宅センター 理事長　様</t>
    <rPh sb="0" eb="2">
      <t>イッパン</t>
    </rPh>
    <rPh sb="2" eb="4">
      <t>ザイダン</t>
    </rPh>
    <rPh sb="4" eb="6">
      <t>ホウジン</t>
    </rPh>
    <rPh sb="7" eb="10">
      <t>アイチケン</t>
    </rPh>
    <rPh sb="10" eb="12">
      <t>ケンチク</t>
    </rPh>
    <rPh sb="12" eb="14">
      <t>ジュウタク</t>
    </rPh>
    <rPh sb="19" eb="22">
      <t>リジチョウ</t>
    </rPh>
    <rPh sb="23" eb="24">
      <t>サマ</t>
    </rPh>
    <phoneticPr fontId="25"/>
  </si>
  <si>
    <t>住宅の位置</t>
    <rPh sb="0" eb="2">
      <t>ジュウタク</t>
    </rPh>
    <rPh sb="3" eb="5">
      <t>イチ</t>
    </rPh>
    <phoneticPr fontId="24"/>
  </si>
  <si>
    <t>調査内容</t>
    <rPh sb="0" eb="2">
      <t>チョウサ</t>
    </rPh>
    <rPh sb="2" eb="4">
      <t>ナイヨウ</t>
    </rPh>
    <phoneticPr fontId="24"/>
  </si>
  <si>
    <t>区域内</t>
    <rPh sb="0" eb="2">
      <t>クイキ</t>
    </rPh>
    <rPh sb="2" eb="3">
      <t>ナイ</t>
    </rPh>
    <phoneticPr fontId="24"/>
  </si>
  <si>
    <t>適合証又は適合することを確認できる図書有</t>
    <rPh sb="0" eb="2">
      <t>テキゴウ</t>
    </rPh>
    <rPh sb="2" eb="3">
      <t>ショウ</t>
    </rPh>
    <rPh sb="3" eb="4">
      <t>マタ</t>
    </rPh>
    <rPh sb="5" eb="7">
      <t>テキゴウ</t>
    </rPh>
    <rPh sb="12" eb="14">
      <t>カクニン</t>
    </rPh>
    <rPh sb="17" eb="19">
      <t>トショ</t>
    </rPh>
    <rPh sb="19" eb="20">
      <t>アリ</t>
    </rPh>
    <phoneticPr fontId="24"/>
  </si>
  <si>
    <t>適合証又は適合することを確認できる図書無し</t>
    <rPh sb="0" eb="2">
      <t>テキゴウ</t>
    </rPh>
    <rPh sb="2" eb="3">
      <t>ショウ</t>
    </rPh>
    <rPh sb="3" eb="4">
      <t>マタ</t>
    </rPh>
    <rPh sb="5" eb="7">
      <t>テキゴウ</t>
    </rPh>
    <rPh sb="12" eb="14">
      <t>カクニン</t>
    </rPh>
    <rPh sb="17" eb="19">
      <t>トショ</t>
    </rPh>
    <rPh sb="19" eb="20">
      <t>ナ</t>
    </rPh>
    <phoneticPr fontId="24"/>
  </si>
  <si>
    <t>区域外</t>
    <rPh sb="0" eb="3">
      <t>クイキガイ</t>
    </rPh>
    <phoneticPr fontId="24"/>
  </si>
  <si>
    <t>促進区域</t>
    <rPh sb="0" eb="2">
      <t>ソクシン</t>
    </rPh>
    <rPh sb="2" eb="4">
      <t>クイキ</t>
    </rPh>
    <phoneticPr fontId="24"/>
  </si>
  <si>
    <t xml:space="preserve"> </t>
    <phoneticPr fontId="24"/>
  </si>
  <si>
    <t>都市計画施設の区域</t>
    <rPh sb="0" eb="2">
      <t>トシ</t>
    </rPh>
    <rPh sb="2" eb="4">
      <t>ケイカク</t>
    </rPh>
    <rPh sb="4" eb="6">
      <t>シセツ</t>
    </rPh>
    <rPh sb="7" eb="9">
      <t>ク</t>
    </rPh>
    <phoneticPr fontId="24"/>
  </si>
  <si>
    <t>有</t>
    <rPh sb="0" eb="1">
      <t>アリ</t>
    </rPh>
    <phoneticPr fontId="24"/>
  </si>
  <si>
    <t>市街地再開発事業の区域</t>
    <rPh sb="0" eb="3">
      <t>シガイチ</t>
    </rPh>
    <rPh sb="3" eb="6">
      <t>サイカイハツ</t>
    </rPh>
    <rPh sb="6" eb="8">
      <t>ジギョウ</t>
    </rPh>
    <rPh sb="9" eb="11">
      <t>ク</t>
    </rPh>
    <phoneticPr fontId="24"/>
  </si>
  <si>
    <t>市街地開発事業等予定区域</t>
    <rPh sb="0" eb="3">
      <t>シガイチ</t>
    </rPh>
    <rPh sb="3" eb="5">
      <t>カイハツ</t>
    </rPh>
    <rPh sb="5" eb="7">
      <t>ジギョウ</t>
    </rPh>
    <rPh sb="7" eb="8">
      <t>トウ</t>
    </rPh>
    <rPh sb="8" eb="10">
      <t>ヨテイ</t>
    </rPh>
    <rPh sb="10" eb="12">
      <t>クイキ</t>
    </rPh>
    <phoneticPr fontId="24"/>
  </si>
  <si>
    <t>改良地区</t>
    <rPh sb="0" eb="2">
      <t>カイリョウ</t>
    </rPh>
    <rPh sb="2" eb="4">
      <t>チク</t>
    </rPh>
    <phoneticPr fontId="24"/>
  </si>
  <si>
    <t>№</t>
    <phoneticPr fontId="38"/>
  </si>
  <si>
    <t>県
コード</t>
    <rPh sb="0" eb="1">
      <t>ケン</t>
    </rPh>
    <phoneticPr fontId="38"/>
  </si>
  <si>
    <t>都道府県名</t>
  </si>
  <si>
    <t>市町村
コード</t>
    <rPh sb="0" eb="3">
      <t>シチョウソン</t>
    </rPh>
    <phoneticPr fontId="38"/>
  </si>
  <si>
    <t>市町村名</t>
    <phoneticPr fontId="38"/>
  </si>
  <si>
    <t>地域の区分</t>
    <phoneticPr fontId="38"/>
  </si>
  <si>
    <t>年間
日射量地域区分</t>
    <phoneticPr fontId="38"/>
  </si>
  <si>
    <t>暖房期
日射量地域区分</t>
    <phoneticPr fontId="38"/>
  </si>
  <si>
    <t>所管行政庁
（未記入は県）</t>
    <rPh sb="0" eb="2">
      <t>ショカン</t>
    </rPh>
    <rPh sb="2" eb="5">
      <t>ギョウセイチョウ</t>
    </rPh>
    <rPh sb="7" eb="10">
      <t>ミキニュウ</t>
    </rPh>
    <rPh sb="11" eb="12">
      <t>ケン</t>
    </rPh>
    <phoneticPr fontId="38"/>
  </si>
  <si>
    <t>長期優良住宅</t>
    <rPh sb="0" eb="2">
      <t>チョウキ</t>
    </rPh>
    <rPh sb="2" eb="4">
      <t>ユウリョウ</t>
    </rPh>
    <rPh sb="4" eb="6">
      <t>ジュウタク</t>
    </rPh>
    <phoneticPr fontId="38"/>
  </si>
  <si>
    <t>低炭素建築物</t>
    <rPh sb="0" eb="3">
      <t>テイタンソ</t>
    </rPh>
    <rPh sb="3" eb="6">
      <t>ケンチクブツ</t>
    </rPh>
    <phoneticPr fontId="38"/>
  </si>
  <si>
    <t>１～３号</t>
    <rPh sb="3" eb="4">
      <t>ゴウ</t>
    </rPh>
    <phoneticPr fontId="38"/>
  </si>
  <si>
    <t>審査項目</t>
    <rPh sb="0" eb="2">
      <t>シンサ</t>
    </rPh>
    <rPh sb="2" eb="4">
      <t>コウモク</t>
    </rPh>
    <phoneticPr fontId="38"/>
  </si>
  <si>
    <t>居住環境配慮基準</t>
    <phoneticPr fontId="38"/>
  </si>
  <si>
    <t>区域制限</t>
    <rPh sb="0" eb="2">
      <t>クイキ</t>
    </rPh>
    <rPh sb="2" eb="4">
      <t>セイゲン</t>
    </rPh>
    <phoneticPr fontId="38"/>
  </si>
  <si>
    <t>都市の緑地保全への配慮</t>
    <rPh sb="0" eb="2">
      <t>トシ</t>
    </rPh>
    <rPh sb="3" eb="5">
      <t>リョクチ</t>
    </rPh>
    <rPh sb="5" eb="7">
      <t>ホゼン</t>
    </rPh>
    <rPh sb="9" eb="11">
      <t>ハイリョ</t>
    </rPh>
    <phoneticPr fontId="38"/>
  </si>
  <si>
    <t>[地域]</t>
    <rPh sb="1" eb="3">
      <t>チイキ</t>
    </rPh>
    <phoneticPr fontId="38"/>
  </si>
  <si>
    <t>[区分]</t>
    <rPh sb="1" eb="3">
      <t>クブン</t>
    </rPh>
    <phoneticPr fontId="38"/>
  </si>
  <si>
    <t>特定
行政庁</t>
    <rPh sb="0" eb="2">
      <t>トクテイ</t>
    </rPh>
    <rPh sb="3" eb="6">
      <t>ギョウセイチョウ</t>
    </rPh>
    <phoneticPr fontId="38"/>
  </si>
  <si>
    <t>限定特定
行政庁</t>
    <rPh sb="0" eb="2">
      <t>ゲンテイ</t>
    </rPh>
    <rPh sb="2" eb="4">
      <t>トクテイ</t>
    </rPh>
    <rPh sb="5" eb="8">
      <t>ギョウセイチョウ</t>
    </rPh>
    <phoneticPr fontId="38"/>
  </si>
  <si>
    <t>長期使用構造等</t>
    <rPh sb="0" eb="2">
      <t>チョウキ</t>
    </rPh>
    <rPh sb="2" eb="4">
      <t>シヨウ</t>
    </rPh>
    <rPh sb="4" eb="6">
      <t>コウゾウ</t>
    </rPh>
    <rPh sb="6" eb="7">
      <t>トウ</t>
    </rPh>
    <phoneticPr fontId="38"/>
  </si>
  <si>
    <t>住宅規模</t>
    <rPh sb="0" eb="2">
      <t>ジュウタク</t>
    </rPh>
    <rPh sb="2" eb="4">
      <t>キボ</t>
    </rPh>
    <phoneticPr fontId="38"/>
  </si>
  <si>
    <t>居住環境配慮基準</t>
    <rPh sb="0" eb="2">
      <t>キョジュウ</t>
    </rPh>
    <rPh sb="2" eb="4">
      <t>カンキョウ</t>
    </rPh>
    <rPh sb="4" eb="6">
      <t>ハイリョ</t>
    </rPh>
    <rPh sb="6" eb="8">
      <t>キジュン</t>
    </rPh>
    <phoneticPr fontId="38"/>
  </si>
  <si>
    <t>維持保全計画</t>
    <rPh sb="0" eb="2">
      <t>イジ</t>
    </rPh>
    <rPh sb="2" eb="4">
      <t>ホゼン</t>
    </rPh>
    <rPh sb="4" eb="6">
      <t>ケイカク</t>
    </rPh>
    <phoneticPr fontId="38"/>
  </si>
  <si>
    <t>資金計画</t>
    <rPh sb="0" eb="2">
      <t>シキン</t>
    </rPh>
    <rPh sb="2" eb="4">
      <t>ケイカク</t>
    </rPh>
    <phoneticPr fontId="38"/>
  </si>
  <si>
    <t>地区計画等</t>
    <rPh sb="0" eb="2">
      <t>チク</t>
    </rPh>
    <rPh sb="2" eb="4">
      <t>ケイカク</t>
    </rPh>
    <rPh sb="4" eb="5">
      <t>トウ</t>
    </rPh>
    <phoneticPr fontId="38"/>
  </si>
  <si>
    <t>景観計画</t>
    <rPh sb="0" eb="2">
      <t>ケイカン</t>
    </rPh>
    <rPh sb="2" eb="4">
      <t>ケイカク</t>
    </rPh>
    <phoneticPr fontId="38"/>
  </si>
  <si>
    <t>建築協定</t>
    <rPh sb="0" eb="2">
      <t>ケンチク</t>
    </rPh>
    <rPh sb="2" eb="4">
      <t>キョウテイ</t>
    </rPh>
    <phoneticPr fontId="38"/>
  </si>
  <si>
    <t>景観協定</t>
    <rPh sb="0" eb="2">
      <t>ケイカン</t>
    </rPh>
    <rPh sb="2" eb="4">
      <t>キョウテイ</t>
    </rPh>
    <phoneticPr fontId="38"/>
  </si>
  <si>
    <t>外皮性能</t>
    <rPh sb="0" eb="2">
      <t>ガイヒ</t>
    </rPh>
    <rPh sb="2" eb="4">
      <t>セイノウ</t>
    </rPh>
    <phoneticPr fontId="38"/>
  </si>
  <si>
    <t>一次エネルギー消費量</t>
    <rPh sb="0" eb="2">
      <t>イチジ</t>
    </rPh>
    <rPh sb="7" eb="10">
      <t>ショウヒリョウ</t>
    </rPh>
    <phoneticPr fontId="38"/>
  </si>
  <si>
    <t>その他の措置</t>
    <rPh sb="2" eb="3">
      <t>タ</t>
    </rPh>
    <rPh sb="4" eb="6">
      <t>ソチ</t>
    </rPh>
    <phoneticPr fontId="38"/>
  </si>
  <si>
    <t>基本的な方針</t>
    <rPh sb="0" eb="3">
      <t>キホンテキ</t>
    </rPh>
    <rPh sb="4" eb="6">
      <t>ホウシン</t>
    </rPh>
    <phoneticPr fontId="38"/>
  </si>
  <si>
    <t>用途地域</t>
    <rPh sb="0" eb="2">
      <t>ヨウト</t>
    </rPh>
    <rPh sb="2" eb="4">
      <t>チイキ</t>
    </rPh>
    <phoneticPr fontId="38"/>
  </si>
  <si>
    <t>生産緑地地区</t>
    <rPh sb="0" eb="2">
      <t>セイサン</t>
    </rPh>
    <rPh sb="2" eb="4">
      <t>リョクチ</t>
    </rPh>
    <rPh sb="4" eb="6">
      <t>チク</t>
    </rPh>
    <phoneticPr fontId="38"/>
  </si>
  <si>
    <t>緑地保全に関する市町村条例</t>
    <rPh sb="0" eb="2">
      <t>リョクチ</t>
    </rPh>
    <rPh sb="2" eb="4">
      <t>ホゼン</t>
    </rPh>
    <rPh sb="5" eb="6">
      <t>カン</t>
    </rPh>
    <rPh sb="8" eb="11">
      <t>シチョウソン</t>
    </rPh>
    <rPh sb="11" eb="13">
      <t>ジョウレイ</t>
    </rPh>
    <phoneticPr fontId="38"/>
  </si>
  <si>
    <t>都市施設緑地</t>
    <rPh sb="0" eb="2">
      <t>トシ</t>
    </rPh>
    <rPh sb="2" eb="4">
      <t>シセツ</t>
    </rPh>
    <rPh sb="4" eb="6">
      <t>リョクチ</t>
    </rPh>
    <phoneticPr fontId="38"/>
  </si>
  <si>
    <t>岐阜県</t>
  </si>
  <si>
    <t>岐阜市（旧岐阜市)</t>
  </si>
  <si>
    <t>A4</t>
  </si>
  <si>
    <t>H4</t>
  </si>
  <si>
    <t>岐阜市</t>
    <rPh sb="0" eb="3">
      <t>ギフシ</t>
    </rPh>
    <phoneticPr fontId="38"/>
  </si>
  <si>
    <t>岐阜市（旧柳津町)</t>
  </si>
  <si>
    <t>大垣市（旧大垣市)</t>
  </si>
  <si>
    <t>大垣市</t>
    <rPh sb="0" eb="3">
      <t>オオガキシ</t>
    </rPh>
    <phoneticPr fontId="38"/>
  </si>
  <si>
    <t>大垣市（旧上石津町)</t>
  </si>
  <si>
    <t>H1</t>
  </si>
  <si>
    <t>大垣市（旧墨俣町)</t>
  </si>
  <si>
    <t>高山市（旧高山市)</t>
  </si>
  <si>
    <t>A3</t>
  </si>
  <si>
    <t>高山市</t>
    <rPh sb="0" eb="3">
      <t>タカヤマシ</t>
    </rPh>
    <phoneticPr fontId="38"/>
  </si>
  <si>
    <t>高山市（旧丹生川村)</t>
  </si>
  <si>
    <t>高山市（旧清見村)</t>
  </si>
  <si>
    <t>高山市（旧荘川村)</t>
  </si>
  <si>
    <t>高山市（旧宮村)</t>
  </si>
  <si>
    <t>高山市（旧久々野町)</t>
  </si>
  <si>
    <t>高山市（旧朝日村)</t>
    <phoneticPr fontId="38"/>
  </si>
  <si>
    <t>高山市（旧高根村)</t>
  </si>
  <si>
    <t>高山市（旧国府町)</t>
  </si>
  <si>
    <t>高山市（旧上宝村)</t>
  </si>
  <si>
    <t>多治見市（旧多治見市)</t>
  </si>
  <si>
    <t>H2</t>
  </si>
  <si>
    <t>多治見市</t>
    <rPh sb="0" eb="4">
      <t>タジミシ</t>
    </rPh>
    <phoneticPr fontId="38"/>
  </si>
  <si>
    <t>多治見市（旧笠原町)</t>
  </si>
  <si>
    <t>関市（旧関市)</t>
  </si>
  <si>
    <t>関市（旧洞戸村)</t>
  </si>
  <si>
    <t>関市（旧板取村)</t>
  </si>
  <si>
    <t>関市（旧武芸川町)</t>
  </si>
  <si>
    <t>関市（旧武儀町)</t>
  </si>
  <si>
    <t>関市（旧上之保村)</t>
  </si>
  <si>
    <t>H3</t>
  </si>
  <si>
    <t>中津川市（旧中津川市)</t>
  </si>
  <si>
    <t>中津川市（旧坂下町)</t>
  </si>
  <si>
    <t>中津川市（旧川上村)</t>
  </si>
  <si>
    <t>中津川市（旧加子母村)</t>
  </si>
  <si>
    <t>中津川市（旧付知町)</t>
  </si>
  <si>
    <t>中津川市（旧福岡町)</t>
  </si>
  <si>
    <t>中津川市（旧蛭川村)</t>
  </si>
  <si>
    <t>美濃市</t>
  </si>
  <si>
    <t>瑞浪市</t>
  </si>
  <si>
    <t>羽島市</t>
  </si>
  <si>
    <t>恵那市（旧恵那市)</t>
  </si>
  <si>
    <t>恵那市（旧岩村町)</t>
  </si>
  <si>
    <t>恵那市（旧山岡町)</t>
  </si>
  <si>
    <t>恵那市（旧明智町)</t>
  </si>
  <si>
    <t>恵那市（旧串原村)</t>
  </si>
  <si>
    <t>恵那市（旧上矢作町)</t>
  </si>
  <si>
    <t>美濃加茂市</t>
  </si>
  <si>
    <t>土岐市</t>
  </si>
  <si>
    <t>各務原市（旧各務原市)</t>
  </si>
  <si>
    <t>各務原市</t>
    <rPh sb="0" eb="4">
      <t>カカミガハラシ</t>
    </rPh>
    <phoneticPr fontId="38"/>
  </si>
  <si>
    <t>各務原市（旧川島町)</t>
  </si>
  <si>
    <t>可児市（旧可児市)</t>
  </si>
  <si>
    <t>可児市</t>
    <rPh sb="0" eb="3">
      <t>カニシ</t>
    </rPh>
    <phoneticPr fontId="38"/>
  </si>
  <si>
    <t>可児市（旧兼山町)</t>
  </si>
  <si>
    <t>山県市（旧高富町)</t>
  </si>
  <si>
    <t>山県市（旧伊自良村)</t>
  </si>
  <si>
    <t>山県市（旧美山町)</t>
  </si>
  <si>
    <t>瑞穂市（旧穂積町)</t>
  </si>
  <si>
    <t>瑞穂市（旧巣南町)</t>
  </si>
  <si>
    <t>飛騨市（旧古川町)</t>
  </si>
  <si>
    <t>飛騨市（旧河合村)</t>
  </si>
  <si>
    <t>飛騨市（旧宮川村)</t>
  </si>
  <si>
    <t>A2</t>
  </si>
  <si>
    <t>飛騨市（旧神岡町)</t>
  </si>
  <si>
    <t>本巣市（旧本巣町)</t>
  </si>
  <si>
    <t>H5</t>
  </si>
  <si>
    <t>本巣市（旧真正町)</t>
  </si>
  <si>
    <t>本巣市（旧糸貫町)</t>
  </si>
  <si>
    <t>本巣市（旧根尾村)</t>
  </si>
  <si>
    <t>郡上市（旧八幡町)</t>
  </si>
  <si>
    <t>郡上市（旧大和町)</t>
  </si>
  <si>
    <t>郡上市（旧白鳥町)</t>
  </si>
  <si>
    <t>郡上市（旧高鷲村)</t>
  </si>
  <si>
    <t>郡上市（旧美並村)</t>
  </si>
  <si>
    <t>郡上市（旧明宝村)</t>
  </si>
  <si>
    <t>郡上市（旧和良村)</t>
  </si>
  <si>
    <t>下呂市（旧萩原町)</t>
  </si>
  <si>
    <t>下呂市（旧小坂町)</t>
  </si>
  <si>
    <t>下呂市（旧下呂町)</t>
  </si>
  <si>
    <t>下呂市（旧金山町)</t>
  </si>
  <si>
    <t>下呂市（旧馬瀬村)</t>
  </si>
  <si>
    <t>海津市（旧海津町)</t>
  </si>
  <si>
    <t>海津市（旧平田町)</t>
  </si>
  <si>
    <t>海津市（旧南濃町)</t>
  </si>
  <si>
    <t>岐南町</t>
  </si>
  <si>
    <t>笠松町</t>
  </si>
  <si>
    <t>養老町</t>
  </si>
  <si>
    <t>垂井町</t>
  </si>
  <si>
    <t>関ケ原町</t>
  </si>
  <si>
    <t>神戸町</t>
  </si>
  <si>
    <t>輪之内町</t>
  </si>
  <si>
    <t>安八町</t>
  </si>
  <si>
    <t>揖斐川町（旧揖斐川町)</t>
  </si>
  <si>
    <t>揖斐川町（旧谷汲村)</t>
  </si>
  <si>
    <t>揖斐川町（旧春日村)</t>
  </si>
  <si>
    <t>揖斐川町（旧久瀬村)</t>
  </si>
  <si>
    <t>揖斐川町（旧藤橋村)</t>
  </si>
  <si>
    <t>揖斐川町（旧坂内村)</t>
  </si>
  <si>
    <t>大野町</t>
  </si>
  <si>
    <t>池田町</t>
  </si>
  <si>
    <t>北方町</t>
  </si>
  <si>
    <t>坂祝町</t>
  </si>
  <si>
    <t>富加町</t>
  </si>
  <si>
    <t>川辺町</t>
  </si>
  <si>
    <t>七宗町</t>
  </si>
  <si>
    <t>八百津町</t>
  </si>
  <si>
    <t>白川町</t>
  </si>
  <si>
    <t>東白川村</t>
  </si>
  <si>
    <t>御嵩町</t>
  </si>
  <si>
    <t>白川村</t>
  </si>
  <si>
    <t>静岡県</t>
  </si>
  <si>
    <t>静岡市</t>
    <rPh sb="0" eb="3">
      <t>シズオカシ</t>
    </rPh>
    <phoneticPr fontId="38"/>
  </si>
  <si>
    <t>浜松市（旧浜松市)</t>
  </si>
  <si>
    <t>浜松市</t>
    <rPh sb="0" eb="3">
      <t>ハママツシ</t>
    </rPh>
    <phoneticPr fontId="38"/>
  </si>
  <si>
    <t>浜松市（旧天竜市)</t>
  </si>
  <si>
    <t>浜松市（旧浜北市)</t>
  </si>
  <si>
    <t>浜松市（旧春野町)</t>
  </si>
  <si>
    <t>浜松市（旧龍山村)</t>
  </si>
  <si>
    <t>浜松市（旧佐久間町)</t>
  </si>
  <si>
    <t>浜松市（旧水窪町)</t>
  </si>
  <si>
    <t>浜松市（旧舞阪町)</t>
  </si>
  <si>
    <t>A5</t>
  </si>
  <si>
    <t>浜松市（旧雄踏町)</t>
  </si>
  <si>
    <t>浜松市（旧細江町)</t>
  </si>
  <si>
    <t>浜松市（旧引佐町)</t>
  </si>
  <si>
    <t>浜松市（旧三ケ日町)</t>
  </si>
  <si>
    <t>沼津市（旧沼津市)</t>
  </si>
  <si>
    <t>沼津市</t>
    <rPh sb="0" eb="3">
      <t>ヌマヅシ</t>
    </rPh>
    <phoneticPr fontId="38"/>
  </si>
  <si>
    <t>沼津市（旧戸田村)</t>
  </si>
  <si>
    <t>熱海市</t>
  </si>
  <si>
    <t>三島市</t>
  </si>
  <si>
    <t>三島市</t>
    <rPh sb="0" eb="3">
      <t>ミシマシ</t>
    </rPh>
    <phoneticPr fontId="38"/>
  </si>
  <si>
    <t>富士宮市（旧富士宮市)</t>
  </si>
  <si>
    <t>富士宮市</t>
    <rPh sb="0" eb="4">
      <t>フジノミヤシ</t>
    </rPh>
    <phoneticPr fontId="38"/>
  </si>
  <si>
    <t>富士宮市（旧芝川町)</t>
  </si>
  <si>
    <t>伊東市</t>
  </si>
  <si>
    <t>伊東市</t>
    <rPh sb="0" eb="3">
      <t>イトウシ</t>
    </rPh>
    <phoneticPr fontId="38"/>
  </si>
  <si>
    <t>島田市（旧島田市)</t>
  </si>
  <si>
    <t>島田市</t>
    <rPh sb="0" eb="2">
      <t>シマダ</t>
    </rPh>
    <rPh sb="2" eb="3">
      <t>シ</t>
    </rPh>
    <phoneticPr fontId="38"/>
  </si>
  <si>
    <t>島田市（旧金谷町)</t>
  </si>
  <si>
    <t>島田市（旧川根町)</t>
  </si>
  <si>
    <t>富士市（旧富士市)</t>
  </si>
  <si>
    <t>富士市</t>
    <rPh sb="0" eb="3">
      <t>フジシ</t>
    </rPh>
    <phoneticPr fontId="38"/>
  </si>
  <si>
    <t>富士市（旧富士川町)</t>
  </si>
  <si>
    <t>磐田市（旧磐田市)</t>
  </si>
  <si>
    <t>磐田市</t>
    <rPh sb="0" eb="3">
      <t>イワタシ</t>
    </rPh>
    <phoneticPr fontId="38"/>
  </si>
  <si>
    <t>磐田市（旧福田町)</t>
  </si>
  <si>
    <t>磐田市（旧竜洋町)</t>
  </si>
  <si>
    <t>磐田市（旧豊田町)</t>
  </si>
  <si>
    <t>磐田市（旧豊岡村)</t>
  </si>
  <si>
    <t>焼津市（旧焼津市)</t>
  </si>
  <si>
    <t>焼津市</t>
    <rPh sb="0" eb="3">
      <t>ヤイズシ</t>
    </rPh>
    <phoneticPr fontId="38"/>
  </si>
  <si>
    <t>焼津市（旧大井川町)</t>
  </si>
  <si>
    <t>掛川市（旧掛川市)</t>
  </si>
  <si>
    <t>掛川市</t>
    <rPh sb="0" eb="3">
      <t>カケガワシ</t>
    </rPh>
    <phoneticPr fontId="38"/>
  </si>
  <si>
    <t>掛川市（旧大須賀町)</t>
  </si>
  <si>
    <t>掛川市（旧大東町)</t>
  </si>
  <si>
    <t>藤枝市（旧藤枝市)</t>
  </si>
  <si>
    <t>藤枝市</t>
    <rPh sb="0" eb="3">
      <t>フジエダシ</t>
    </rPh>
    <phoneticPr fontId="38"/>
  </si>
  <si>
    <t>藤枝市（旧岡部町)</t>
  </si>
  <si>
    <t>御殿場市</t>
  </si>
  <si>
    <t>御殿場市</t>
    <rPh sb="0" eb="4">
      <t>ゴテンバシ</t>
    </rPh>
    <phoneticPr fontId="38"/>
  </si>
  <si>
    <t>御前崎市（旧御前崎町)</t>
  </si>
  <si>
    <t>袋井市（旧袋井市)</t>
  </si>
  <si>
    <t>袋井市</t>
    <rPh sb="0" eb="3">
      <t>フクロイシ</t>
    </rPh>
    <phoneticPr fontId="38"/>
  </si>
  <si>
    <t>袋井市（旧浅羽町)</t>
  </si>
  <si>
    <t>下田市</t>
  </si>
  <si>
    <t>裾野市</t>
  </si>
  <si>
    <t>裾野市</t>
    <rPh sb="0" eb="3">
      <t>スソノシ</t>
    </rPh>
    <phoneticPr fontId="38"/>
  </si>
  <si>
    <t>湖西市（旧湖西市)</t>
  </si>
  <si>
    <t>湖西市</t>
    <rPh sb="0" eb="3">
      <t>コサイシ</t>
    </rPh>
    <phoneticPr fontId="38"/>
  </si>
  <si>
    <t>湖西市（旧新居町)</t>
  </si>
  <si>
    <t>伊豆市（旧修善寺町)</t>
  </si>
  <si>
    <t>伊豆市（旧土肥町)</t>
  </si>
  <si>
    <t>伊豆市（旧天城湯ケ島町)</t>
  </si>
  <si>
    <t>伊豆市（旧中伊豆町)</t>
  </si>
  <si>
    <t>御前崎市（旧浜岡町)</t>
  </si>
  <si>
    <t>菊川市（旧小笠町)</t>
  </si>
  <si>
    <t>菊川市（旧菊川町)</t>
  </si>
  <si>
    <t>伊豆の国市（旧伊豆長岡町)</t>
  </si>
  <si>
    <t>伊豆の国市（旧韮山町)</t>
  </si>
  <si>
    <t>伊豆の国市（旧大仁町)</t>
  </si>
  <si>
    <t>牧之原市（旧相良町)</t>
  </si>
  <si>
    <t>牧之原市（旧榛原町)</t>
  </si>
  <si>
    <t>河津町</t>
  </si>
  <si>
    <t>南伊豆町</t>
  </si>
  <si>
    <t>松崎町</t>
  </si>
  <si>
    <t>西伊豆町（旧西伊豆町)</t>
  </si>
  <si>
    <t>西伊豆町（旧賀茂村)</t>
  </si>
  <si>
    <t>東伊豆町</t>
  </si>
  <si>
    <t>函南町</t>
  </si>
  <si>
    <t>清水町</t>
  </si>
  <si>
    <t>長泉町</t>
  </si>
  <si>
    <t>小山町</t>
  </si>
  <si>
    <t>吉田町</t>
  </si>
  <si>
    <t>川根本町（旧中川根町)</t>
  </si>
  <si>
    <t>川根本町（旧本川根町)</t>
  </si>
  <si>
    <t>森町</t>
  </si>
  <si>
    <t>愛知県</t>
  </si>
  <si>
    <t>名古屋市</t>
  </si>
  <si>
    <t>名古屋市</t>
    <rPh sb="0" eb="4">
      <t>ナゴヤシ</t>
    </rPh>
    <phoneticPr fontId="38"/>
  </si>
  <si>
    <t>豊橋市</t>
  </si>
  <si>
    <t>豊橋市</t>
    <rPh sb="0" eb="3">
      <t>トヨハシシ</t>
    </rPh>
    <phoneticPr fontId="38"/>
  </si>
  <si>
    <t>岡崎市（旧岡崎市)</t>
  </si>
  <si>
    <t>岡崎市</t>
    <rPh sb="0" eb="3">
      <t>オカザキシ</t>
    </rPh>
    <phoneticPr fontId="38"/>
  </si>
  <si>
    <t>岡崎市（旧額田町)</t>
  </si>
  <si>
    <t>一宮市（旧一宮市)</t>
  </si>
  <si>
    <t>一宮市</t>
    <rPh sb="0" eb="3">
      <t>イチノミヤシ</t>
    </rPh>
    <phoneticPr fontId="38"/>
  </si>
  <si>
    <t>一宮市（旧尾西市)</t>
  </si>
  <si>
    <t>一宮市（旧木曽川町)</t>
  </si>
  <si>
    <t>瀬戸市</t>
  </si>
  <si>
    <t>瀬戸市</t>
    <rPh sb="0" eb="3">
      <t>セトシ</t>
    </rPh>
    <phoneticPr fontId="38"/>
  </si>
  <si>
    <t>半田市</t>
  </si>
  <si>
    <t>半田市</t>
    <rPh sb="0" eb="3">
      <t>ハンダシ</t>
    </rPh>
    <phoneticPr fontId="38"/>
  </si>
  <si>
    <t>春日井市</t>
  </si>
  <si>
    <t>春日井市</t>
    <rPh sb="0" eb="4">
      <t>カスガイシ</t>
    </rPh>
    <phoneticPr fontId="38"/>
  </si>
  <si>
    <t>豊川市（旧豊川市)</t>
  </si>
  <si>
    <t>豊川市</t>
    <rPh sb="0" eb="3">
      <t>トヨカワシ</t>
    </rPh>
    <phoneticPr fontId="38"/>
  </si>
  <si>
    <t>豊川市（旧音羽町)</t>
  </si>
  <si>
    <t>豊川市（旧一宮町)</t>
  </si>
  <si>
    <t>豊川市（旧小坂井町)</t>
  </si>
  <si>
    <t>豊川市（旧御津町)</t>
  </si>
  <si>
    <t>津島市</t>
  </si>
  <si>
    <t>碧南市</t>
  </si>
  <si>
    <t>刈谷市</t>
  </si>
  <si>
    <t>刈谷市</t>
    <rPh sb="0" eb="3">
      <t>カリヤシ</t>
    </rPh>
    <phoneticPr fontId="38"/>
  </si>
  <si>
    <t>豊田市（旧豊田市)</t>
  </si>
  <si>
    <t>豊田市</t>
    <rPh sb="0" eb="3">
      <t>トヨタシ</t>
    </rPh>
    <phoneticPr fontId="38"/>
  </si>
  <si>
    <t>豊田市（旧藤岡町)</t>
  </si>
  <si>
    <t>豊田市（旧小原村)</t>
  </si>
  <si>
    <t>豊田市（旧足助町)</t>
  </si>
  <si>
    <t>豊田市（旧下山村)</t>
  </si>
  <si>
    <t>豊田市（旧旭町)</t>
  </si>
  <si>
    <t>豊田市（旧稲武町)</t>
  </si>
  <si>
    <t>安城市</t>
  </si>
  <si>
    <t>安城市</t>
    <rPh sb="0" eb="3">
      <t>アンジョウシ</t>
    </rPh>
    <phoneticPr fontId="38"/>
  </si>
  <si>
    <t>西尾市（旧西尾市)</t>
  </si>
  <si>
    <t>西尾市</t>
    <rPh sb="0" eb="3">
      <t>ニシオシ</t>
    </rPh>
    <phoneticPr fontId="38"/>
  </si>
  <si>
    <t>西尾市（旧一色町)</t>
  </si>
  <si>
    <t>西尾市（旧吉良町)</t>
  </si>
  <si>
    <t>西尾市（旧幡豆町)</t>
  </si>
  <si>
    <t>蒲郡市</t>
  </si>
  <si>
    <t>犬山市</t>
  </si>
  <si>
    <t>常滑市</t>
  </si>
  <si>
    <t>江南市</t>
  </si>
  <si>
    <t>江南市</t>
    <rPh sb="0" eb="3">
      <t>コウナンシ</t>
    </rPh>
    <phoneticPr fontId="38"/>
  </si>
  <si>
    <t>小牧市</t>
  </si>
  <si>
    <t>小牧市</t>
    <rPh sb="0" eb="3">
      <t>コマキシ</t>
    </rPh>
    <phoneticPr fontId="38"/>
  </si>
  <si>
    <t>稲沢市（旧稲沢市)</t>
  </si>
  <si>
    <t>稲沢市</t>
    <rPh sb="0" eb="3">
      <t>イナザワシ</t>
    </rPh>
    <phoneticPr fontId="38"/>
  </si>
  <si>
    <t>稲沢市（旧祖父江町)</t>
  </si>
  <si>
    <t>稲沢市（旧平和町)</t>
  </si>
  <si>
    <t>新城市（旧新城市)</t>
  </si>
  <si>
    <t>新城市（旧鳳来町)</t>
  </si>
  <si>
    <t>新城市（旧作手村)</t>
  </si>
  <si>
    <t>東海市</t>
  </si>
  <si>
    <t>東海市</t>
    <rPh sb="0" eb="3">
      <t>トウカイシ</t>
    </rPh>
    <phoneticPr fontId="38"/>
  </si>
  <si>
    <t>大府市</t>
  </si>
  <si>
    <t>大府市</t>
    <rPh sb="0" eb="3">
      <t>オオブシ</t>
    </rPh>
    <phoneticPr fontId="38"/>
  </si>
  <si>
    <t>知多市</t>
  </si>
  <si>
    <t>知立市</t>
  </si>
  <si>
    <t>尾張旭市</t>
  </si>
  <si>
    <t>高浜市</t>
  </si>
  <si>
    <t>岩倉市</t>
  </si>
  <si>
    <t>豊明市</t>
  </si>
  <si>
    <t>日進市</t>
  </si>
  <si>
    <t>田原市（旧田原町)</t>
  </si>
  <si>
    <t>田原市（旧赤羽根町)</t>
  </si>
  <si>
    <t>田原市（旧渥美町)</t>
  </si>
  <si>
    <t>愛西市（旧佐屋町)</t>
  </si>
  <si>
    <t>愛西市（旧立田村)</t>
  </si>
  <si>
    <t>愛西市（旧八開村)</t>
  </si>
  <si>
    <t>愛西市（旧佐織町)</t>
  </si>
  <si>
    <t>清須市（旧西枇杷島町)</t>
  </si>
  <si>
    <t>清須市（旧春日町)</t>
  </si>
  <si>
    <t>清須市（旧清洲町)</t>
  </si>
  <si>
    <t>清須市（旧新川町)</t>
  </si>
  <si>
    <t>北名古屋市（旧師勝町)</t>
  </si>
  <si>
    <t>北名古屋市（旧西春町)</t>
  </si>
  <si>
    <t>弥富市（旧十四山村)</t>
  </si>
  <si>
    <t>弥富市（旧弥富町)</t>
  </si>
  <si>
    <t>みよし市（旧三好町)</t>
  </si>
  <si>
    <t>あま市（旧七宝町)</t>
  </si>
  <si>
    <t>あま市（旧美和町)</t>
  </si>
  <si>
    <t>あま市（旧甚目寺町)</t>
  </si>
  <si>
    <t>長久手市（旧長久手町)</t>
  </si>
  <si>
    <t>東郷町</t>
  </si>
  <si>
    <t>豊山町</t>
  </si>
  <si>
    <t>大口町</t>
  </si>
  <si>
    <t>扶桑町</t>
  </si>
  <si>
    <t>大治町</t>
  </si>
  <si>
    <t>蟹江町</t>
  </si>
  <si>
    <t>飛島村</t>
  </si>
  <si>
    <t>阿久比町</t>
  </si>
  <si>
    <t>東浦町</t>
  </si>
  <si>
    <t>南知多町</t>
  </si>
  <si>
    <t>美浜町</t>
  </si>
  <si>
    <t>武豊町</t>
  </si>
  <si>
    <t>幸田町</t>
  </si>
  <si>
    <t>設楽町（旧設楽町)</t>
  </si>
  <si>
    <t>設楽町（旧津具村)</t>
  </si>
  <si>
    <t>東栄町</t>
  </si>
  <si>
    <t>豊根村（旧豊根村)</t>
  </si>
  <si>
    <t>豊根村（旧富山村)</t>
  </si>
  <si>
    <t>三重県</t>
  </si>
  <si>
    <t>津市（旧津市)</t>
  </si>
  <si>
    <t>津市</t>
    <rPh sb="0" eb="2">
      <t>ツシ</t>
    </rPh>
    <phoneticPr fontId="38"/>
  </si>
  <si>
    <t>津市（旧久居市)</t>
  </si>
  <si>
    <t>津市（旧河芸町)</t>
  </si>
  <si>
    <t>津市（旧芸濃町)</t>
  </si>
  <si>
    <t>津市（旧美里村)</t>
  </si>
  <si>
    <t>津市（旧安濃町)</t>
  </si>
  <si>
    <t>津市（旧香良洲町)</t>
  </si>
  <si>
    <t>津市（旧一志町)</t>
  </si>
  <si>
    <t>津市（旧白山町)</t>
  </si>
  <si>
    <t>津市（旧美杉村)</t>
  </si>
  <si>
    <t>四日市市</t>
    <rPh sb="0" eb="4">
      <t>ヨッカイチシ</t>
    </rPh>
    <phoneticPr fontId="38"/>
  </si>
  <si>
    <t>四日市市（旧楠町)</t>
  </si>
  <si>
    <t>伊勢市（旧伊勢市)</t>
  </si>
  <si>
    <t>伊勢市（旧二見町)</t>
  </si>
  <si>
    <t>伊勢市（旧小俣町)</t>
  </si>
  <si>
    <t>伊勢市（旧御薗村)</t>
  </si>
  <si>
    <t>松阪市（旧松阪市)</t>
  </si>
  <si>
    <t>松阪市（旧嬉野町)</t>
  </si>
  <si>
    <t>松阪市（旧三雲町)</t>
  </si>
  <si>
    <t>松阪市（旧飯南町)</t>
  </si>
  <si>
    <t>松阪市</t>
    <rPh sb="0" eb="3">
      <t>マツサカシ</t>
    </rPh>
    <phoneticPr fontId="38"/>
  </si>
  <si>
    <t>松阪市（旧飯高町)</t>
  </si>
  <si>
    <t>桑名市（旧桑名市)</t>
  </si>
  <si>
    <t>桑名市（旧多度町)</t>
  </si>
  <si>
    <t>桑名市（旧長島町)</t>
  </si>
  <si>
    <t>鈴鹿市</t>
    <rPh sb="0" eb="3">
      <t>スズカシ</t>
    </rPh>
    <phoneticPr fontId="38"/>
  </si>
  <si>
    <t>名張市</t>
  </si>
  <si>
    <t>名張市</t>
    <rPh sb="0" eb="3">
      <t>ナバリシ</t>
    </rPh>
    <phoneticPr fontId="38"/>
  </si>
  <si>
    <t>尾鷲市</t>
  </si>
  <si>
    <t>亀山市（旧亀山市)</t>
  </si>
  <si>
    <t>亀山市</t>
    <rPh sb="0" eb="3">
      <t>カメヤマシ</t>
    </rPh>
    <phoneticPr fontId="38"/>
  </si>
  <si>
    <t>亀山市（旧関町)</t>
  </si>
  <si>
    <t>鳥羽市</t>
  </si>
  <si>
    <t>熊野市（旧熊野市)</t>
  </si>
  <si>
    <t>熊野市（旧紀和町)</t>
  </si>
  <si>
    <t>いなべ市（旧北勢町)</t>
  </si>
  <si>
    <t>いなべ市（旧員弁町)</t>
  </si>
  <si>
    <t>いなべ市（旧大安町)</t>
  </si>
  <si>
    <t>いなべ市（旧藤原町)</t>
  </si>
  <si>
    <t>志摩市（旧浜島町)</t>
  </si>
  <si>
    <t>志摩市（旧大王町)</t>
  </si>
  <si>
    <t>志摩市（旧志摩町)</t>
  </si>
  <si>
    <t>志摩市（旧阿児町)</t>
  </si>
  <si>
    <t>志摩市（旧磯部町)</t>
  </si>
  <si>
    <t>伊賀市（旧上野市)</t>
  </si>
  <si>
    <t>伊賀市</t>
    <rPh sb="0" eb="3">
      <t>イガシ</t>
    </rPh>
    <phoneticPr fontId="38"/>
  </si>
  <si>
    <t>伊賀市（旧伊賀町)</t>
  </si>
  <si>
    <t>伊賀市（旧島ケ原村)</t>
  </si>
  <si>
    <t>伊賀市（旧阿山町)</t>
  </si>
  <si>
    <t>伊賀市（旧大山田村)</t>
  </si>
  <si>
    <t>伊賀市（旧青山町)</t>
  </si>
  <si>
    <t>木曽岬町</t>
  </si>
  <si>
    <t>東員町</t>
  </si>
  <si>
    <t>菰野町</t>
  </si>
  <si>
    <t>朝日町</t>
  </si>
  <si>
    <t>川越町</t>
  </si>
  <si>
    <t>多気町（旧多気町)</t>
  </si>
  <si>
    <t>多気町（旧勢和村)</t>
  </si>
  <si>
    <t>明和町</t>
  </si>
  <si>
    <t>大台町（旧大台町)</t>
  </si>
  <si>
    <t>大台町（旧宮川村)</t>
  </si>
  <si>
    <t>玉城町</t>
  </si>
  <si>
    <t>度会町</t>
  </si>
  <si>
    <t>大紀町（旧大宮町)</t>
  </si>
  <si>
    <t>大紀町（旧紀勢町)</t>
  </si>
  <si>
    <t>大紀町（旧大内山村)</t>
  </si>
  <si>
    <t>南伊勢町（旧南勢町)</t>
  </si>
  <si>
    <t>南伊勢町（旧南島町)</t>
  </si>
  <si>
    <t>紀北町（旧紀伊長島町)</t>
  </si>
  <si>
    <t>紀北町（旧海山町)</t>
  </si>
  <si>
    <t>御浜町</t>
  </si>
  <si>
    <t>紀宝町（旧紀宝町)</t>
  </si>
  <si>
    <t>紀宝町（旧鵜殿村)</t>
  </si>
  <si>
    <t>４号</t>
    <rPh sb="1" eb="2">
      <t>ゴウ</t>
    </rPh>
    <phoneticPr fontId="38"/>
  </si>
  <si>
    <t>■</t>
  </si>
  <si>
    <t>■</t>
    <phoneticPr fontId="37"/>
  </si>
  <si>
    <t>□</t>
  </si>
  <si>
    <t>□</t>
    <phoneticPr fontId="37"/>
  </si>
  <si>
    <t>■</t>
    <phoneticPr fontId="37"/>
  </si>
  <si>
    <t>□</t>
    <phoneticPr fontId="37"/>
  </si>
  <si>
    <t>（第一面）</t>
    <rPh sb="1" eb="2">
      <t>ダイ</t>
    </rPh>
    <rPh sb="2" eb="4">
      <t>１メン</t>
    </rPh>
    <phoneticPr fontId="24"/>
  </si>
  <si>
    <t>年</t>
    <rPh sb="0" eb="1">
      <t>ネン</t>
    </rPh>
    <phoneticPr fontId="24"/>
  </si>
  <si>
    <t>月</t>
    <rPh sb="0" eb="1">
      <t>ツキ</t>
    </rPh>
    <phoneticPr fontId="24"/>
  </si>
  <si>
    <t>日</t>
    <rPh sb="0" eb="1">
      <t>ヒ</t>
    </rPh>
    <phoneticPr fontId="24"/>
  </si>
  <si>
    <t>申請者の住所又は</t>
    <rPh sb="0" eb="3">
      <t>シンセイシャ</t>
    </rPh>
    <rPh sb="4" eb="6">
      <t>ジュウショ</t>
    </rPh>
    <rPh sb="6" eb="7">
      <t>マタ</t>
    </rPh>
    <phoneticPr fontId="24"/>
  </si>
  <si>
    <t>主たる事務所の所在地</t>
    <rPh sb="0" eb="1">
      <t>シュ</t>
    </rPh>
    <rPh sb="3" eb="5">
      <t>ジム</t>
    </rPh>
    <rPh sb="5" eb="6">
      <t>ショ</t>
    </rPh>
    <rPh sb="7" eb="10">
      <t>ショザイチ</t>
    </rPh>
    <phoneticPr fontId="24"/>
  </si>
  <si>
    <t>申請者の氏名又は名称</t>
    <rPh sb="0" eb="3">
      <t>シンセイシャ</t>
    </rPh>
    <rPh sb="4" eb="6">
      <t>シメイ</t>
    </rPh>
    <rPh sb="6" eb="7">
      <t>マタ</t>
    </rPh>
    <rPh sb="8" eb="10">
      <t>メイショウ</t>
    </rPh>
    <phoneticPr fontId="24"/>
  </si>
  <si>
    <t>代表者の氏名</t>
    <rPh sb="0" eb="3">
      <t>ダイヒョウシャ</t>
    </rPh>
    <rPh sb="4" eb="6">
      <t>シメイ</t>
    </rPh>
    <phoneticPr fontId="24"/>
  </si>
  <si>
    <t>（本欄には記入しないで下さい。）</t>
    <rPh sb="1" eb="3">
      <t>ホンラン</t>
    </rPh>
    <rPh sb="5" eb="7">
      <t>キニュウ</t>
    </rPh>
    <rPh sb="11" eb="12">
      <t>クダ</t>
    </rPh>
    <phoneticPr fontId="24"/>
  </si>
  <si>
    <t>受付欄</t>
    <rPh sb="0" eb="2">
      <t>ウケツケ</t>
    </rPh>
    <rPh sb="2" eb="3">
      <t>ラン</t>
    </rPh>
    <phoneticPr fontId="24"/>
  </si>
  <si>
    <t>認定番号欄</t>
    <rPh sb="0" eb="2">
      <t>ニンテイ</t>
    </rPh>
    <rPh sb="2" eb="4">
      <t>バンゴウ</t>
    </rPh>
    <rPh sb="4" eb="5">
      <t>ラン</t>
    </rPh>
    <phoneticPr fontId="24"/>
  </si>
  <si>
    <t>決　裁　欄</t>
    <rPh sb="0" eb="1">
      <t>ケツ</t>
    </rPh>
    <rPh sb="2" eb="3">
      <t>サイ</t>
    </rPh>
    <rPh sb="4" eb="5">
      <t>ラン</t>
    </rPh>
    <phoneticPr fontId="24"/>
  </si>
  <si>
    <t>日</t>
    <rPh sb="0" eb="1">
      <t>ニチ</t>
    </rPh>
    <phoneticPr fontId="24"/>
  </si>
  <si>
    <t>第</t>
    <rPh sb="0" eb="1">
      <t>ダイ</t>
    </rPh>
    <phoneticPr fontId="24"/>
  </si>
  <si>
    <t>号</t>
    <rPh sb="0" eb="1">
      <t>ゴウ</t>
    </rPh>
    <phoneticPr fontId="24"/>
  </si>
  <si>
    <t>（注意）</t>
    <rPh sb="1" eb="3">
      <t>チュウイ</t>
    </rPh>
    <phoneticPr fontId="24"/>
  </si>
  <si>
    <t>〔建築物に関する事項〕</t>
    <rPh sb="1" eb="4">
      <t>ケンチクブツ</t>
    </rPh>
    <rPh sb="5" eb="6">
      <t>カン</t>
    </rPh>
    <rPh sb="8" eb="10">
      <t>ジコウ</t>
    </rPh>
    <phoneticPr fontId="24"/>
  </si>
  <si>
    <t>【１．地名地番】</t>
    <rPh sb="3" eb="5">
      <t>チメイ</t>
    </rPh>
    <rPh sb="5" eb="7">
      <t>チバン</t>
    </rPh>
    <phoneticPr fontId="24"/>
  </si>
  <si>
    <t>㎡</t>
    <phoneticPr fontId="24"/>
  </si>
  <si>
    <t>新築</t>
    <rPh sb="0" eb="2">
      <t>シンチク</t>
    </rPh>
    <phoneticPr fontId="24"/>
  </si>
  <si>
    <t>【４．建築面積】</t>
    <rPh sb="3" eb="5">
      <t>ケンチク</t>
    </rPh>
    <rPh sb="5" eb="7">
      <t>メンセキ</t>
    </rPh>
    <phoneticPr fontId="24"/>
  </si>
  <si>
    <t>【５．床面積の合計】</t>
    <rPh sb="3" eb="6">
      <t>ユカメンセキ</t>
    </rPh>
    <rPh sb="7" eb="9">
      <t>ゴウケイ</t>
    </rPh>
    <phoneticPr fontId="24"/>
  </si>
  <si>
    <t>一戸建ての住宅</t>
    <rPh sb="0" eb="2">
      <t>イッコ</t>
    </rPh>
    <rPh sb="2" eb="3">
      <t>ダ</t>
    </rPh>
    <rPh sb="5" eb="7">
      <t>ジュウタク</t>
    </rPh>
    <phoneticPr fontId="24"/>
  </si>
  <si>
    <t>共同住宅等</t>
    <rPh sb="0" eb="2">
      <t>キョウドウ</t>
    </rPh>
    <rPh sb="2" eb="5">
      <t>ジュウタクトウ</t>
    </rPh>
    <phoneticPr fontId="24"/>
  </si>
  <si>
    <t>階</t>
    <rPh sb="0" eb="1">
      <t>カイ</t>
    </rPh>
    <phoneticPr fontId="24"/>
  </si>
  <si>
    <t>建築物全体</t>
    <rPh sb="0" eb="3">
      <t>ケンチクブツ</t>
    </rPh>
    <rPh sb="3" eb="5">
      <t>ゼンタイ</t>
    </rPh>
    <phoneticPr fontId="24"/>
  </si>
  <si>
    <t>戸</t>
    <rPh sb="0" eb="1">
      <t>コ</t>
    </rPh>
    <phoneticPr fontId="24"/>
  </si>
  <si>
    <t>認定申請対象住戸</t>
    <rPh sb="0" eb="2">
      <t>ニンテイ</t>
    </rPh>
    <rPh sb="2" eb="4">
      <t>シンセイ</t>
    </rPh>
    <rPh sb="4" eb="6">
      <t>タイショウ</t>
    </rPh>
    <rPh sb="6" eb="7">
      <t>ジュウ</t>
    </rPh>
    <rPh sb="7" eb="8">
      <t>コ</t>
    </rPh>
    <phoneticPr fontId="24"/>
  </si>
  <si>
    <t>（地上）</t>
    <rPh sb="1" eb="3">
      <t>チジョウ</t>
    </rPh>
    <phoneticPr fontId="24"/>
  </si>
  <si>
    <t>（地下）</t>
    <rPh sb="1" eb="3">
      <t>チカ</t>
    </rPh>
    <phoneticPr fontId="24"/>
  </si>
  <si>
    <t>別添設計内容説明書による</t>
    <rPh sb="0" eb="2">
      <t>ベッテン</t>
    </rPh>
    <rPh sb="2" eb="4">
      <t>セッケイ</t>
    </rPh>
    <rPh sb="4" eb="6">
      <t>ナイヨウ</t>
    </rPh>
    <rPh sb="6" eb="9">
      <t>セツメイショ</t>
    </rPh>
    <phoneticPr fontId="24"/>
  </si>
  <si>
    <t>無</t>
    <rPh sb="0" eb="1">
      <t>ム</t>
    </rPh>
    <phoneticPr fontId="24"/>
  </si>
  <si>
    <t>【１．住戸の番号】</t>
    <rPh sb="3" eb="4">
      <t>ジュウ</t>
    </rPh>
    <rPh sb="4" eb="5">
      <t>コ</t>
    </rPh>
    <rPh sb="6" eb="8">
      <t>バンゴウ</t>
    </rPh>
    <phoneticPr fontId="24"/>
  </si>
  <si>
    <t>【２．住戸の存する階】</t>
    <rPh sb="3" eb="4">
      <t>ジュウ</t>
    </rPh>
    <rPh sb="4" eb="5">
      <t>コ</t>
    </rPh>
    <rPh sb="6" eb="7">
      <t>ソン</t>
    </rPh>
    <rPh sb="9" eb="10">
      <t>カイ</t>
    </rPh>
    <phoneticPr fontId="24"/>
  </si>
  <si>
    <t>【３．専用部分の床面積】</t>
    <rPh sb="3" eb="5">
      <t>センヨウ</t>
    </rPh>
    <rPh sb="5" eb="6">
      <t>ブ</t>
    </rPh>
    <rPh sb="6" eb="7">
      <t>ブン</t>
    </rPh>
    <rPh sb="8" eb="11">
      <t>ユカメンセキ</t>
    </rPh>
    <phoneticPr fontId="24"/>
  </si>
  <si>
    <t>①</t>
    <phoneticPr fontId="24"/>
  </si>
  <si>
    <t>②</t>
    <phoneticPr fontId="24"/>
  </si>
  <si>
    <t>認定事項</t>
    <rPh sb="0" eb="2">
      <t>ニンテイ</t>
    </rPh>
    <rPh sb="2" eb="4">
      <t>ジコウ</t>
    </rPh>
    <phoneticPr fontId="24"/>
  </si>
  <si>
    <t>確認</t>
    <rPh sb="0" eb="2">
      <t>カクニン</t>
    </rPh>
    <phoneticPr fontId="24"/>
  </si>
  <si>
    <t>設計内容説明欄※</t>
    <rPh sb="0" eb="2">
      <t>セッケイ</t>
    </rPh>
    <rPh sb="2" eb="4">
      <t>ナイヨウ</t>
    </rPh>
    <rPh sb="4" eb="6">
      <t>セツメイ</t>
    </rPh>
    <rPh sb="6" eb="7">
      <t>ラン</t>
    </rPh>
    <phoneticPr fontId="24"/>
  </si>
  <si>
    <t>設計内</t>
    <rPh sb="0" eb="2">
      <t>セッケイ</t>
    </rPh>
    <rPh sb="2" eb="3">
      <t>ナイ</t>
    </rPh>
    <phoneticPr fontId="24"/>
  </si>
  <si>
    <t>項目</t>
    <rPh sb="0" eb="2">
      <t>コウモク</t>
    </rPh>
    <phoneticPr fontId="24"/>
  </si>
  <si>
    <t>設計内容</t>
    <rPh sb="0" eb="2">
      <t>セッケイ</t>
    </rPh>
    <rPh sb="2" eb="4">
      <t>ナイヨウ</t>
    </rPh>
    <phoneticPr fontId="24"/>
  </si>
  <si>
    <t>記載図書</t>
    <rPh sb="0" eb="2">
      <t>キサイ</t>
    </rPh>
    <rPh sb="2" eb="4">
      <t>トショ</t>
    </rPh>
    <phoneticPr fontId="24"/>
  </si>
  <si>
    <t>容確認</t>
    <rPh sb="0" eb="1">
      <t>カタチ</t>
    </rPh>
    <rPh sb="1" eb="3">
      <t>カクニン</t>
    </rPh>
    <phoneticPr fontId="24"/>
  </si>
  <si>
    <t>設計内容説明書</t>
    <rPh sb="0" eb="2">
      <t>セッケイ</t>
    </rPh>
    <rPh sb="2" eb="4">
      <t>ナイヨウ</t>
    </rPh>
    <rPh sb="4" eb="7">
      <t>セツメイショ</t>
    </rPh>
    <phoneticPr fontId="24"/>
  </si>
  <si>
    <t>申請書作成シートについて</t>
    <rPh sb="0" eb="2">
      <t>シンセイ</t>
    </rPh>
    <rPh sb="2" eb="3">
      <t>ショ</t>
    </rPh>
    <rPh sb="3" eb="5">
      <t>サクセイ</t>
    </rPh>
    <phoneticPr fontId="24"/>
  </si>
  <si>
    <t>◆入力</t>
    <rPh sb="1" eb="3">
      <t>ニュウリョク</t>
    </rPh>
    <phoneticPr fontId="49"/>
  </si>
  <si>
    <t>入力シートに入力した内容が印刷用シートに反映されます。</t>
    <rPh sb="0" eb="2">
      <t>ニュウリョク</t>
    </rPh>
    <rPh sb="6" eb="8">
      <t>ニュウリョク</t>
    </rPh>
    <rPh sb="10" eb="12">
      <t>ナイヨウ</t>
    </rPh>
    <rPh sb="13" eb="16">
      <t>インサツヨウ</t>
    </rPh>
    <rPh sb="20" eb="22">
      <t>ハンエイ</t>
    </rPh>
    <phoneticPr fontId="49"/>
  </si>
  <si>
    <t>［入力について］</t>
    <rPh sb="1" eb="2">
      <t>イリ</t>
    </rPh>
    <rPh sb="2" eb="3">
      <t>チカラ</t>
    </rPh>
    <phoneticPr fontId="49"/>
  </si>
  <si>
    <t>網掛けしたセル部分が申請書に記載される部分です。網掛けの色に応じて入力してください。</t>
    <rPh sb="0" eb="2">
      <t>アミカ</t>
    </rPh>
    <rPh sb="7" eb="9">
      <t>ブブン</t>
    </rPh>
    <rPh sb="10" eb="13">
      <t>シンセイショ</t>
    </rPh>
    <rPh sb="14" eb="16">
      <t>キサイ</t>
    </rPh>
    <rPh sb="19" eb="21">
      <t>ブブン</t>
    </rPh>
    <rPh sb="24" eb="26">
      <t>アミカ</t>
    </rPh>
    <rPh sb="28" eb="29">
      <t>イロ</t>
    </rPh>
    <rPh sb="30" eb="31">
      <t>オウ</t>
    </rPh>
    <rPh sb="33" eb="35">
      <t>ニュウリョク</t>
    </rPh>
    <phoneticPr fontId="49"/>
  </si>
  <si>
    <t>この色のセルには直接入力またはチェックボックスにチェックを入れてください。</t>
    <rPh sb="2" eb="3">
      <t>イロ</t>
    </rPh>
    <rPh sb="8" eb="10">
      <t>チョクセツ</t>
    </rPh>
    <rPh sb="10" eb="12">
      <t>ニュウリョク</t>
    </rPh>
    <rPh sb="29" eb="30">
      <t>イ</t>
    </rPh>
    <phoneticPr fontId="49"/>
  </si>
  <si>
    <t>この色のセルはリストから該当する内容を選択してください。</t>
    <rPh sb="2" eb="3">
      <t>イロ</t>
    </rPh>
    <rPh sb="12" eb="14">
      <t>ガイトウ</t>
    </rPh>
    <rPh sb="16" eb="18">
      <t>ナイヨウ</t>
    </rPh>
    <rPh sb="19" eb="21">
      <t>センタク</t>
    </rPh>
    <phoneticPr fontId="49"/>
  </si>
  <si>
    <t>この色のセルはリストから該当する内容を選択、または直接入力してください。</t>
    <rPh sb="2" eb="3">
      <t>イロ</t>
    </rPh>
    <rPh sb="12" eb="14">
      <t>ガイトウ</t>
    </rPh>
    <rPh sb="16" eb="18">
      <t>ナイヨウ</t>
    </rPh>
    <rPh sb="19" eb="21">
      <t>センタク</t>
    </rPh>
    <rPh sb="25" eb="27">
      <t>チョクセツ</t>
    </rPh>
    <rPh sb="27" eb="29">
      <t>ニュウリョク</t>
    </rPh>
    <phoneticPr fontId="49"/>
  </si>
  <si>
    <t>網掛け無し（枠線のみ）のセルは自動計算部分または定型部分となりますので入力できません。</t>
    <rPh sb="0" eb="2">
      <t>アミカ</t>
    </rPh>
    <rPh sb="3" eb="4">
      <t>ナ</t>
    </rPh>
    <rPh sb="6" eb="8">
      <t>ワクセン</t>
    </rPh>
    <rPh sb="15" eb="17">
      <t>ジドウ</t>
    </rPh>
    <rPh sb="17" eb="19">
      <t>ケイサン</t>
    </rPh>
    <rPh sb="19" eb="21">
      <t>ブブン</t>
    </rPh>
    <rPh sb="24" eb="26">
      <t>テイケイ</t>
    </rPh>
    <rPh sb="26" eb="28">
      <t>ブブン</t>
    </rPh>
    <rPh sb="35" eb="37">
      <t>ニュウリョク</t>
    </rPh>
    <phoneticPr fontId="49"/>
  </si>
  <si>
    <t>【ロ.氏名】</t>
    <rPh sb="3" eb="5">
      <t>シメイ</t>
    </rPh>
    <phoneticPr fontId="55"/>
  </si>
  <si>
    <t>【イ.資格】</t>
    <rPh sb="3" eb="5">
      <t>シカク</t>
    </rPh>
    <phoneticPr fontId="55"/>
  </si>
  <si>
    <t>（</t>
  </si>
  <si>
    <t>）建築士</t>
    <rPh sb="1" eb="4">
      <t>ケンチクシ</t>
    </rPh>
    <phoneticPr fontId="45"/>
  </si>
  <si>
    <t>）登録第</t>
    <rPh sb="1" eb="3">
      <t>トウロク</t>
    </rPh>
    <rPh sb="3" eb="4">
      <t>ダイ</t>
    </rPh>
    <phoneticPr fontId="45"/>
  </si>
  <si>
    <t>号</t>
    <rPh sb="0" eb="1">
      <t>ゴウ</t>
    </rPh>
    <phoneticPr fontId="45"/>
  </si>
  <si>
    <t>【ハ.建築士事務所名】</t>
    <rPh sb="3" eb="6">
      <t>ケンチクシ</t>
    </rPh>
    <rPh sb="6" eb="8">
      <t>ジム</t>
    </rPh>
    <rPh sb="8" eb="9">
      <t>ショ</t>
    </rPh>
    <rPh sb="9" eb="10">
      <t>メイ</t>
    </rPh>
    <phoneticPr fontId="55"/>
  </si>
  <si>
    <t>）建築士事務所</t>
    <rPh sb="1" eb="4">
      <t>ケンチクシ</t>
    </rPh>
    <rPh sb="4" eb="6">
      <t>ジム</t>
    </rPh>
    <rPh sb="6" eb="7">
      <t>ショ</t>
    </rPh>
    <phoneticPr fontId="45"/>
  </si>
  <si>
    <t>愛知県</t>
    <rPh sb="0" eb="3">
      <t>アイチケン</t>
    </rPh>
    <phoneticPr fontId="38"/>
  </si>
  <si>
    <t>）知事登録第</t>
    <rPh sb="1" eb="3">
      <t>チジ</t>
    </rPh>
    <rPh sb="3" eb="5">
      <t>トウロク</t>
    </rPh>
    <rPh sb="5" eb="6">
      <t>ダイ</t>
    </rPh>
    <phoneticPr fontId="45"/>
  </si>
  <si>
    <t>【ニ.郵便番号】</t>
    <rPh sb="3" eb="7">
      <t>ユウビンバンゴウ</t>
    </rPh>
    <phoneticPr fontId="55"/>
  </si>
  <si>
    <t>【ホ.所在地】</t>
    <rPh sb="3" eb="6">
      <t>ショザイチ</t>
    </rPh>
    <phoneticPr fontId="55"/>
  </si>
  <si>
    <t>【ヘ.電話番号】</t>
    <rPh sb="3" eb="5">
      <t>デンワ</t>
    </rPh>
    <rPh sb="5" eb="7">
      <t>バンゴウ</t>
    </rPh>
    <phoneticPr fontId="55"/>
  </si>
  <si>
    <t>）</t>
  </si>
  <si>
    <t>一部</t>
    <rPh sb="0" eb="2">
      <t>イチブ</t>
    </rPh>
    <phoneticPr fontId="45"/>
  </si>
  <si>
    <t>愛知県知事</t>
  </si>
  <si>
    <t>【都道府県名】</t>
    <rPh sb="1" eb="5">
      <t>トドウフケン</t>
    </rPh>
    <rPh sb="5" eb="6">
      <t>メイ</t>
    </rPh>
    <phoneticPr fontId="38"/>
  </si>
  <si>
    <t>【市町村名】</t>
    <rPh sb="1" eb="4">
      <t>シチョウソン</t>
    </rPh>
    <rPh sb="4" eb="5">
      <t>メイ</t>
    </rPh>
    <phoneticPr fontId="38"/>
  </si>
  <si>
    <t>【建築基準法６条】</t>
    <rPh sb="1" eb="3">
      <t>ケンチク</t>
    </rPh>
    <rPh sb="3" eb="6">
      <t>キジュンホウ</t>
    </rPh>
    <rPh sb="7" eb="8">
      <t>ジョウ</t>
    </rPh>
    <phoneticPr fontId="38"/>
  </si>
  <si>
    <t>年</t>
    <rPh sb="0" eb="1">
      <t>ネン</t>
    </rPh>
    <phoneticPr fontId="24"/>
  </si>
  <si>
    <t>月</t>
    <rPh sb="0" eb="1">
      <t>ツキ</t>
    </rPh>
    <phoneticPr fontId="24"/>
  </si>
  <si>
    <t>日</t>
    <rPh sb="0" eb="1">
      <t>ヒ</t>
    </rPh>
    <phoneticPr fontId="24"/>
  </si>
  <si>
    <t>TEL</t>
  </si>
  <si>
    <t>FAX</t>
  </si>
  <si>
    <t>Email</t>
    <phoneticPr fontId="24"/>
  </si>
  <si>
    <t>【申請日】</t>
    <rPh sb="1" eb="3">
      <t>シンセイ</t>
    </rPh>
    <rPh sb="3" eb="4">
      <t>ビ</t>
    </rPh>
    <phoneticPr fontId="38"/>
  </si>
  <si>
    <t>【認定申請予定日】</t>
    <phoneticPr fontId="38"/>
  </si>
  <si>
    <t>【記載内容問合せ先】</t>
    <phoneticPr fontId="38"/>
  </si>
  <si>
    <t>Email</t>
    <phoneticPr fontId="24"/>
  </si>
  <si>
    <t>申請者</t>
    <rPh sb="0" eb="3">
      <t>シンセイシャ</t>
    </rPh>
    <phoneticPr fontId="24"/>
  </si>
  <si>
    <t>【申請者住所】</t>
    <rPh sb="1" eb="3">
      <t>シンセイ</t>
    </rPh>
    <rPh sb="3" eb="4">
      <t>シャ</t>
    </rPh>
    <rPh sb="4" eb="6">
      <t>ジュウショ</t>
    </rPh>
    <phoneticPr fontId="38"/>
  </si>
  <si>
    <t>【氏名又は名称】</t>
    <rPh sb="1" eb="3">
      <t>シメイ</t>
    </rPh>
    <rPh sb="3" eb="4">
      <t>マタ</t>
    </rPh>
    <rPh sb="5" eb="7">
      <t>メイショウ</t>
    </rPh>
    <phoneticPr fontId="38"/>
  </si>
  <si>
    <t>着手の予定年月日</t>
    <phoneticPr fontId="24"/>
  </si>
  <si>
    <t>完了の予定年月日</t>
    <phoneticPr fontId="24"/>
  </si>
  <si>
    <t>基準風速</t>
    <rPh sb="0" eb="2">
      <t>キジュン</t>
    </rPh>
    <rPh sb="2" eb="4">
      <t>フウソク</t>
    </rPh>
    <phoneticPr fontId="37"/>
  </si>
  <si>
    <t>積雪</t>
    <rPh sb="0" eb="2">
      <t>セキセツ</t>
    </rPh>
    <phoneticPr fontId="37"/>
  </si>
  <si>
    <r>
      <t>[</t>
    </r>
    <r>
      <rPr>
        <sz val="11"/>
        <color theme="1"/>
        <rFont val="メイリオ"/>
        <family val="2"/>
        <charset val="128"/>
      </rPr>
      <t>m/s]</t>
    </r>
    <phoneticPr fontId="37"/>
  </si>
  <si>
    <t>[cm]</t>
    <phoneticPr fontId="37"/>
  </si>
  <si>
    <t>羽島郡</t>
    <rPh sb="0" eb="2">
      <t>ハシマ</t>
    </rPh>
    <rPh sb="2" eb="3">
      <t>グン</t>
    </rPh>
    <phoneticPr fontId="37"/>
  </si>
  <si>
    <t>海津郡</t>
    <rPh sb="0" eb="2">
      <t>カイヅ</t>
    </rPh>
    <rPh sb="2" eb="3">
      <t>グン</t>
    </rPh>
    <phoneticPr fontId="37"/>
  </si>
  <si>
    <t>群
(新旧含む)</t>
    <rPh sb="0" eb="1">
      <t>グン</t>
    </rPh>
    <rPh sb="3" eb="5">
      <t>シンキュウ</t>
    </rPh>
    <rPh sb="5" eb="6">
      <t>フク</t>
    </rPh>
    <phoneticPr fontId="38"/>
  </si>
  <si>
    <t>養老郡</t>
    <rPh sb="0" eb="3">
      <t>ヨウロウグン</t>
    </rPh>
    <phoneticPr fontId="37"/>
  </si>
  <si>
    <t>安八郡</t>
    <rPh sb="0" eb="2">
      <t>アンパチ</t>
    </rPh>
    <rPh sb="2" eb="3">
      <t>グン</t>
    </rPh>
    <phoneticPr fontId="37"/>
  </si>
  <si>
    <t>大野郡</t>
    <rPh sb="0" eb="2">
      <t>オオノ</t>
    </rPh>
    <rPh sb="2" eb="3">
      <t>グン</t>
    </rPh>
    <phoneticPr fontId="37"/>
  </si>
  <si>
    <t>吉城郡</t>
    <rPh sb="0" eb="1">
      <t>キチ</t>
    </rPh>
    <rPh sb="1" eb="2">
      <t>シロ</t>
    </rPh>
    <rPh sb="2" eb="3">
      <t>グン</t>
    </rPh>
    <phoneticPr fontId="37"/>
  </si>
  <si>
    <t>土岐郡</t>
    <rPh sb="0" eb="2">
      <t>トキ</t>
    </rPh>
    <rPh sb="2" eb="3">
      <t>グン</t>
    </rPh>
    <phoneticPr fontId="37"/>
  </si>
  <si>
    <t>武儀郡</t>
    <phoneticPr fontId="37"/>
  </si>
  <si>
    <t>武儀郡</t>
    <phoneticPr fontId="37"/>
  </si>
  <si>
    <t>恵那郡</t>
    <rPh sb="0" eb="3">
      <t>エナグン</t>
    </rPh>
    <phoneticPr fontId="37"/>
  </si>
  <si>
    <t>可児郡</t>
    <rPh sb="0" eb="2">
      <t>カニ</t>
    </rPh>
    <rPh sb="2" eb="3">
      <t>グン</t>
    </rPh>
    <phoneticPr fontId="37"/>
  </si>
  <si>
    <t>山県郡</t>
    <rPh sb="0" eb="3">
      <t>ヤマガタグン</t>
    </rPh>
    <phoneticPr fontId="37"/>
  </si>
  <si>
    <t>本巣郡</t>
    <rPh sb="0" eb="3">
      <t>モトスグン</t>
    </rPh>
    <phoneticPr fontId="37"/>
  </si>
  <si>
    <t>郡上郡</t>
    <rPh sb="0" eb="3">
      <t>グジョウグン</t>
    </rPh>
    <phoneticPr fontId="37"/>
  </si>
  <si>
    <t>益田郡</t>
    <rPh sb="0" eb="2">
      <t>マスダ</t>
    </rPh>
    <rPh sb="2" eb="3">
      <t>グン</t>
    </rPh>
    <phoneticPr fontId="37"/>
  </si>
  <si>
    <t>不破郡</t>
    <rPh sb="0" eb="3">
      <t>フワグン</t>
    </rPh>
    <phoneticPr fontId="37"/>
  </si>
  <si>
    <t>揖斐郡</t>
    <rPh sb="0" eb="3">
      <t>イビグン</t>
    </rPh>
    <phoneticPr fontId="37"/>
  </si>
  <si>
    <t>加茂郡</t>
    <rPh sb="0" eb="2">
      <t>カモ</t>
    </rPh>
    <rPh sb="2" eb="3">
      <t>グン</t>
    </rPh>
    <phoneticPr fontId="37"/>
  </si>
  <si>
    <t>庵原郡</t>
    <phoneticPr fontId="37"/>
  </si>
  <si>
    <t>周智郡</t>
    <phoneticPr fontId="37"/>
  </si>
  <si>
    <t>磐田郡</t>
    <phoneticPr fontId="37"/>
  </si>
  <si>
    <t>賀茂郡</t>
    <phoneticPr fontId="37"/>
  </si>
  <si>
    <t>田方郡</t>
    <phoneticPr fontId="37"/>
  </si>
  <si>
    <t>駿東郡</t>
    <phoneticPr fontId="37"/>
  </si>
  <si>
    <t>富士郡</t>
    <phoneticPr fontId="37"/>
  </si>
  <si>
    <t>庵原郡</t>
    <phoneticPr fontId="37"/>
  </si>
  <si>
    <t>志太郡</t>
    <phoneticPr fontId="37"/>
  </si>
  <si>
    <t>榛原郡</t>
    <phoneticPr fontId="37"/>
  </si>
  <si>
    <t>小笠郡</t>
    <phoneticPr fontId="37"/>
  </si>
  <si>
    <t>磐田郡</t>
    <phoneticPr fontId="37"/>
  </si>
  <si>
    <t>浜名郡</t>
    <phoneticPr fontId="37"/>
  </si>
  <si>
    <t>引佐郡</t>
    <phoneticPr fontId="37"/>
  </si>
  <si>
    <t>愛知郡</t>
    <rPh sb="0" eb="2">
      <t>アイチ</t>
    </rPh>
    <rPh sb="2" eb="3">
      <t>グン</t>
    </rPh>
    <phoneticPr fontId="37"/>
  </si>
  <si>
    <t>西春日井郡</t>
    <phoneticPr fontId="37"/>
  </si>
  <si>
    <t>丹羽郡</t>
    <rPh sb="0" eb="3">
      <t>ニワグン</t>
    </rPh>
    <phoneticPr fontId="37"/>
  </si>
  <si>
    <t>葉栗郡</t>
    <rPh sb="0" eb="3">
      <t>ハグリグン</t>
    </rPh>
    <phoneticPr fontId="37"/>
  </si>
  <si>
    <t>中島郡</t>
    <rPh sb="0" eb="2">
      <t>ナカシマ</t>
    </rPh>
    <rPh sb="2" eb="3">
      <t>グン</t>
    </rPh>
    <phoneticPr fontId="37"/>
  </si>
  <si>
    <t>海部郡</t>
    <rPh sb="0" eb="3">
      <t>アマグン</t>
    </rPh>
    <phoneticPr fontId="37"/>
  </si>
  <si>
    <t>知多郡</t>
    <rPh sb="0" eb="3">
      <t>チタグン</t>
    </rPh>
    <phoneticPr fontId="37"/>
  </si>
  <si>
    <t>幡豆郡</t>
    <rPh sb="0" eb="3">
      <t>ハズグン</t>
    </rPh>
    <phoneticPr fontId="37"/>
  </si>
  <si>
    <t>額田郡</t>
    <rPh sb="0" eb="3">
      <t>ヌカタグン</t>
    </rPh>
    <phoneticPr fontId="37"/>
  </si>
  <si>
    <t>西加茂郡</t>
    <rPh sb="0" eb="4">
      <t>ニシカモグン</t>
    </rPh>
    <phoneticPr fontId="37"/>
  </si>
  <si>
    <t>東加茂郡</t>
    <rPh sb="0" eb="4">
      <t>ヒガシカモグン</t>
    </rPh>
    <phoneticPr fontId="37"/>
  </si>
  <si>
    <t>北設楽郡</t>
    <rPh sb="0" eb="4">
      <t>キタシタラグン</t>
    </rPh>
    <phoneticPr fontId="37"/>
  </si>
  <si>
    <t>南設楽郡</t>
    <rPh sb="0" eb="4">
      <t>ミナミシタラグン</t>
    </rPh>
    <phoneticPr fontId="37"/>
  </si>
  <si>
    <t>宝飯郡</t>
    <rPh sb="0" eb="3">
      <t>ホイグン</t>
    </rPh>
    <phoneticPr fontId="37"/>
  </si>
  <si>
    <t>渥美郡</t>
    <rPh sb="0" eb="3">
      <t>アツミグン</t>
    </rPh>
    <phoneticPr fontId="37"/>
  </si>
  <si>
    <t>桑名郡</t>
    <rPh sb="0" eb="2">
      <t>クワナ</t>
    </rPh>
    <rPh sb="2" eb="3">
      <t>グン</t>
    </rPh>
    <phoneticPr fontId="37"/>
  </si>
  <si>
    <t>員弁郡</t>
    <phoneticPr fontId="37"/>
  </si>
  <si>
    <t>三重郡</t>
    <rPh sb="0" eb="2">
      <t>ミエ</t>
    </rPh>
    <rPh sb="2" eb="3">
      <t>グン</t>
    </rPh>
    <phoneticPr fontId="37"/>
  </si>
  <si>
    <t>鈴鹿郡</t>
    <rPh sb="0" eb="2">
      <t>スズカ</t>
    </rPh>
    <rPh sb="2" eb="3">
      <t>グン</t>
    </rPh>
    <phoneticPr fontId="37"/>
  </si>
  <si>
    <t>安芸郡</t>
    <phoneticPr fontId="37"/>
  </si>
  <si>
    <t>一志郡</t>
    <rPh sb="0" eb="1">
      <t>イッ</t>
    </rPh>
    <rPh sb="1" eb="2">
      <t>シ</t>
    </rPh>
    <rPh sb="2" eb="3">
      <t>グン</t>
    </rPh>
    <phoneticPr fontId="37"/>
  </si>
  <si>
    <t>飯南郡</t>
    <phoneticPr fontId="37"/>
  </si>
  <si>
    <t>多気郡</t>
    <rPh sb="0" eb="2">
      <t>タキ</t>
    </rPh>
    <rPh sb="2" eb="3">
      <t>グン</t>
    </rPh>
    <phoneticPr fontId="37"/>
  </si>
  <si>
    <t>度会郡</t>
    <rPh sb="0" eb="3">
      <t>ワタライグン</t>
    </rPh>
    <phoneticPr fontId="37"/>
  </si>
  <si>
    <t>阿山郡</t>
    <phoneticPr fontId="37"/>
  </si>
  <si>
    <t>名賀郡</t>
    <phoneticPr fontId="37"/>
  </si>
  <si>
    <t>志摩郡</t>
    <phoneticPr fontId="37"/>
  </si>
  <si>
    <t>北牟婁郡</t>
    <phoneticPr fontId="37"/>
  </si>
  <si>
    <t>南牟婁郡</t>
    <phoneticPr fontId="37"/>
  </si>
  <si>
    <t>中津川市（旧長野県山口村)</t>
    <rPh sb="6" eb="9">
      <t>ナガノケン</t>
    </rPh>
    <phoneticPr fontId="37"/>
  </si>
  <si>
    <t>A3</t>
    <phoneticPr fontId="37"/>
  </si>
  <si>
    <t>H3</t>
    <phoneticPr fontId="37"/>
  </si>
  <si>
    <t>桑名市</t>
    <rPh sb="0" eb="3">
      <t>クワナシ</t>
    </rPh>
    <phoneticPr fontId="38"/>
  </si>
  <si>
    <t>鈴鹿市（積雪40cm地域)</t>
    <phoneticPr fontId="37"/>
  </si>
  <si>
    <t>鈴鹿市（積雪50cm地域)</t>
    <phoneticPr fontId="37"/>
  </si>
  <si>
    <t>四日市市（旧四日市市 積雪30cm地域)</t>
    <phoneticPr fontId="37"/>
  </si>
  <si>
    <t>四日市市（旧四日市市 積雪40cm地域)</t>
    <phoneticPr fontId="37"/>
  </si>
  <si>
    <t>四日市市（旧四日市市 積雪50cm地域)</t>
    <phoneticPr fontId="37"/>
  </si>
  <si>
    <t>鈴鹿市（積雪30cm地域)</t>
    <phoneticPr fontId="37"/>
  </si>
  <si>
    <t>静岡市（旧静岡市 都市計画区域)</t>
    <rPh sb="9" eb="11">
      <t>トシ</t>
    </rPh>
    <rPh sb="11" eb="13">
      <t>ケイカク</t>
    </rPh>
    <rPh sb="13" eb="15">
      <t>クイキ</t>
    </rPh>
    <phoneticPr fontId="37"/>
  </si>
  <si>
    <t>静岡市（旧静岡市 積雪40cm地域 都市計画区域外)</t>
    <rPh sb="9" eb="11">
      <t>セキセツ</t>
    </rPh>
    <rPh sb="15" eb="17">
      <t>チイキ</t>
    </rPh>
    <rPh sb="18" eb="20">
      <t>トシ</t>
    </rPh>
    <rPh sb="20" eb="22">
      <t>ケイカク</t>
    </rPh>
    <rPh sb="22" eb="25">
      <t>クイキガイ</t>
    </rPh>
    <phoneticPr fontId="37"/>
  </si>
  <si>
    <t>静岡市（旧静岡市 積雪55cm地域 都市計画区域外)</t>
    <rPh sb="9" eb="11">
      <t>セキセツ</t>
    </rPh>
    <rPh sb="15" eb="17">
      <t>チイキ</t>
    </rPh>
    <rPh sb="18" eb="20">
      <t>トシ</t>
    </rPh>
    <rPh sb="20" eb="22">
      <t>ケイカク</t>
    </rPh>
    <rPh sb="22" eb="25">
      <t>クイキガイ</t>
    </rPh>
    <phoneticPr fontId="37"/>
  </si>
  <si>
    <t>静岡市（旧清水市 都市計画区域)</t>
    <rPh sb="9" eb="11">
      <t>トシ</t>
    </rPh>
    <rPh sb="11" eb="13">
      <t>ケイカク</t>
    </rPh>
    <rPh sb="13" eb="15">
      <t>クイキ</t>
    </rPh>
    <phoneticPr fontId="37"/>
  </si>
  <si>
    <t>静岡市（旧清水市 都市計画区域外)</t>
    <rPh sb="9" eb="11">
      <t>トシ</t>
    </rPh>
    <rPh sb="11" eb="13">
      <t>ケイカク</t>
    </rPh>
    <rPh sb="13" eb="16">
      <t>クイキガイ</t>
    </rPh>
    <phoneticPr fontId="37"/>
  </si>
  <si>
    <t>静岡市（旧蒲原町 都市計画区域)</t>
    <rPh sb="9" eb="11">
      <t>トシ</t>
    </rPh>
    <rPh sb="11" eb="13">
      <t>ケイカク</t>
    </rPh>
    <rPh sb="13" eb="15">
      <t>クイキ</t>
    </rPh>
    <phoneticPr fontId="37"/>
  </si>
  <si>
    <t>静岡市（旧蒲原町 都市計画区域外)</t>
    <rPh sb="9" eb="11">
      <t>トシ</t>
    </rPh>
    <rPh sb="11" eb="13">
      <t>ケイカク</t>
    </rPh>
    <rPh sb="13" eb="16">
      <t>クイキガイ</t>
    </rPh>
    <phoneticPr fontId="37"/>
  </si>
  <si>
    <t>静岡市（旧由比町 都市計画区域)</t>
    <rPh sb="9" eb="11">
      <t>トシ</t>
    </rPh>
    <rPh sb="11" eb="13">
      <t>ケイカク</t>
    </rPh>
    <rPh sb="13" eb="15">
      <t>クイキ</t>
    </rPh>
    <phoneticPr fontId="37"/>
  </si>
  <si>
    <t>静岡市（旧由比町 都市計画区域外)</t>
    <rPh sb="9" eb="11">
      <t>トシ</t>
    </rPh>
    <rPh sb="11" eb="13">
      <t>ケイカク</t>
    </rPh>
    <rPh sb="13" eb="16">
      <t>クイキガイ</t>
    </rPh>
    <phoneticPr fontId="37"/>
  </si>
  <si>
    <t>【建築基準法の許可等】</t>
    <rPh sb="1" eb="3">
      <t>ケンチク</t>
    </rPh>
    <rPh sb="3" eb="6">
      <t>キジュンホウ</t>
    </rPh>
    <rPh sb="7" eb="9">
      <t>キョカ</t>
    </rPh>
    <rPh sb="9" eb="10">
      <t>トウ</t>
    </rPh>
    <phoneticPr fontId="38"/>
  </si>
  <si>
    <t>建築物の敷地と道路との関係の建築許可</t>
  </si>
  <si>
    <t>法第４３条第１項</t>
  </si>
  <si>
    <t>公衆便所等の道路内における建築許可</t>
  </si>
  <si>
    <t>法第４４条第１項第二号</t>
  </si>
  <si>
    <t>公共用歩廊等の道路内における建築許可　</t>
  </si>
  <si>
    <t>法第４４条第１項第四号</t>
  </si>
  <si>
    <t>用途地域における建築等許可</t>
  </si>
  <si>
    <t>法第４８条各項 </t>
  </si>
  <si>
    <t>法第５１条 </t>
  </si>
  <si>
    <t>機械室等に関する容積率の例外許可</t>
  </si>
  <si>
    <t>法第５２条第１４項 </t>
  </si>
  <si>
    <t>高さ制限の例外許可 </t>
  </si>
  <si>
    <t>法第５５条第３項第一号、第二号 </t>
  </si>
  <si>
    <t>日影規制の例外許可 </t>
  </si>
  <si>
    <t>法第５６条の２ </t>
  </si>
  <si>
    <t>総合設計の許可 </t>
  </si>
  <si>
    <t>法第５９条の２ </t>
  </si>
  <si>
    <t>仮設建築物の建築許可 </t>
  </si>
  <si>
    <t>法第８５条第５項 </t>
  </si>
  <si>
    <t>特殊建築物等敷地許可 </t>
  </si>
  <si>
    <t>所管行政庁名</t>
    <rPh sb="0" eb="2">
      <t>ショカン</t>
    </rPh>
    <rPh sb="2" eb="5">
      <t>ギョウセイチョウ</t>
    </rPh>
    <rPh sb="5" eb="6">
      <t>メイ</t>
    </rPh>
    <phoneticPr fontId="38"/>
  </si>
  <si>
    <t>特定</t>
    <rPh sb="0" eb="2">
      <t>トクテイ</t>
    </rPh>
    <phoneticPr fontId="38"/>
  </si>
  <si>
    <t>限定</t>
    <rPh sb="0" eb="2">
      <t>ゲンテイ</t>
    </rPh>
    <phoneticPr fontId="38"/>
  </si>
  <si>
    <t>岐阜県</t>
    <rPh sb="0" eb="3">
      <t>ギフケン</t>
    </rPh>
    <phoneticPr fontId="37"/>
  </si>
  <si>
    <t>岐阜県</t>
    <rPh sb="0" eb="3">
      <t>ギフケン</t>
    </rPh>
    <phoneticPr fontId="38"/>
  </si>
  <si>
    <t>静岡県</t>
    <rPh sb="0" eb="3">
      <t>シズオカケン</t>
    </rPh>
    <phoneticPr fontId="37"/>
  </si>
  <si>
    <t>静岡県</t>
    <rPh sb="0" eb="2">
      <t>シズオカ</t>
    </rPh>
    <rPh sb="2" eb="3">
      <t>ケン</t>
    </rPh>
    <phoneticPr fontId="38"/>
  </si>
  <si>
    <t>愛知県</t>
    <rPh sb="0" eb="3">
      <t>アイチケン</t>
    </rPh>
    <phoneticPr fontId="37"/>
  </si>
  <si>
    <t>三重県</t>
    <rPh sb="0" eb="3">
      <t>ミエケン</t>
    </rPh>
    <phoneticPr fontId="37"/>
  </si>
  <si>
    <t>三重県</t>
    <rPh sb="0" eb="3">
      <t>ミエケン</t>
    </rPh>
    <phoneticPr fontId="38"/>
  </si>
  <si>
    <t>■</t>
    <phoneticPr fontId="37"/>
  </si>
  <si>
    <t>【設計者】</t>
    <phoneticPr fontId="38"/>
  </si>
  <si>
    <t>）建築士事務所（</t>
    <rPh sb="1" eb="4">
      <t>ケンチクシ</t>
    </rPh>
    <rPh sb="4" eb="6">
      <t>ジム</t>
    </rPh>
    <rPh sb="6" eb="7">
      <t>ショ</t>
    </rPh>
    <phoneticPr fontId="45"/>
  </si>
  <si>
    <t>この色のセルは入力しないでください。</t>
    <rPh sb="2" eb="3">
      <t>イロ</t>
    </rPh>
    <rPh sb="7" eb="9">
      <t>ニュウリョク</t>
    </rPh>
    <phoneticPr fontId="49"/>
  </si>
  <si>
    <t>「入力シート」へ</t>
    <rPh sb="1" eb="3">
      <t>ニュウリョク</t>
    </rPh>
    <phoneticPr fontId="37"/>
  </si>
  <si>
    <t>当センターの「確認申請作成シート」で、確認申請書を作成されている場合は、その入力データを取り込んで、一部の入力を省略することが出来ます。</t>
    <rPh sb="0" eb="1">
      <t>トウ</t>
    </rPh>
    <rPh sb="7" eb="9">
      <t>カクニン</t>
    </rPh>
    <rPh sb="9" eb="11">
      <t>シンセイ</t>
    </rPh>
    <rPh sb="11" eb="13">
      <t>サクセイ</t>
    </rPh>
    <rPh sb="19" eb="21">
      <t>カクニン</t>
    </rPh>
    <rPh sb="21" eb="24">
      <t>シンセイショ</t>
    </rPh>
    <rPh sb="25" eb="27">
      <t>サクセイ</t>
    </rPh>
    <rPh sb="32" eb="34">
      <t>バアイ</t>
    </rPh>
    <rPh sb="38" eb="40">
      <t>ニュウリョク</t>
    </rPh>
    <rPh sb="44" eb="45">
      <t>ト</t>
    </rPh>
    <rPh sb="46" eb="47">
      <t>コ</t>
    </rPh>
    <rPh sb="50" eb="52">
      <t>イチブ</t>
    </rPh>
    <rPh sb="53" eb="55">
      <t>ニュウリョク</t>
    </rPh>
    <rPh sb="56" eb="58">
      <t>ショウリャク</t>
    </rPh>
    <rPh sb="63" eb="65">
      <t>デキ</t>
    </rPh>
    <phoneticPr fontId="37"/>
  </si>
  <si>
    <t>【代理者】</t>
    <rPh sb="1" eb="3">
      <t>ダイリ</t>
    </rPh>
    <rPh sb="3" eb="4">
      <t>シャ</t>
    </rPh>
    <phoneticPr fontId="38"/>
  </si>
  <si>
    <t>【代理者住所】</t>
    <rPh sb="1" eb="3">
      <t>ダイリ</t>
    </rPh>
    <rPh sb="3" eb="4">
      <t>シャ</t>
    </rPh>
    <rPh sb="4" eb="6">
      <t>ジュウショ</t>
    </rPh>
    <phoneticPr fontId="38"/>
  </si>
  <si>
    <t>一般財団法人 愛知県建築住宅センター 理事長　様</t>
  </si>
  <si>
    <t>調査者</t>
    <rPh sb="0" eb="3">
      <t>チョウサシャ</t>
    </rPh>
    <phoneticPr fontId="24"/>
  </si>
  <si>
    <t>【調査者】</t>
    <rPh sb="1" eb="4">
      <t>チョウサシャ</t>
    </rPh>
    <phoneticPr fontId="38"/>
  </si>
  <si>
    <t>【氏名】</t>
    <rPh sb="1" eb="3">
      <t>シメイ</t>
    </rPh>
    <phoneticPr fontId="38"/>
  </si>
  <si>
    <t>【資格】</t>
    <rPh sb="1" eb="3">
      <t>シカク</t>
    </rPh>
    <phoneticPr fontId="38"/>
  </si>
  <si>
    <t>記</t>
    <rPh sb="0" eb="1">
      <t>キ</t>
    </rPh>
    <phoneticPr fontId="24"/>
  </si>
  <si>
    <t>【調査内容】</t>
    <rPh sb="1" eb="3">
      <t>チョウサ</t>
    </rPh>
    <rPh sb="3" eb="5">
      <t>ナイヨウ</t>
    </rPh>
    <phoneticPr fontId="38"/>
  </si>
  <si>
    <t>該当地区なし</t>
    <rPh sb="0" eb="2">
      <t>ガイトウ</t>
    </rPh>
    <rPh sb="2" eb="4">
      <t>チク</t>
    </rPh>
    <phoneticPr fontId="15"/>
  </si>
  <si>
    <t>該当地区あり</t>
    <rPh sb="0" eb="2">
      <t>ガイトウ</t>
    </rPh>
    <rPh sb="2" eb="4">
      <t>チク</t>
    </rPh>
    <phoneticPr fontId="15"/>
  </si>
  <si>
    <t>【調査日】</t>
    <rPh sb="1" eb="4">
      <t>チョウサビ</t>
    </rPh>
    <phoneticPr fontId="38"/>
  </si>
  <si>
    <t>【行政庁担当課名】</t>
    <phoneticPr fontId="38"/>
  </si>
  <si>
    <t>該当区域なし</t>
    <rPh sb="0" eb="2">
      <t>ガイトウ</t>
    </rPh>
    <rPh sb="2" eb="4">
      <t>クイキ</t>
    </rPh>
    <phoneticPr fontId="15"/>
  </si>
  <si>
    <t>該当区域あり</t>
    <rPh sb="0" eb="2">
      <t>ガイトウ</t>
    </rPh>
    <rPh sb="2" eb="4">
      <t>クイキ</t>
    </rPh>
    <phoneticPr fontId="15"/>
  </si>
  <si>
    <t>建築協定</t>
    <rPh sb="0" eb="2">
      <t>ケンチク</t>
    </rPh>
    <rPh sb="2" eb="4">
      <t>キョウテイ</t>
    </rPh>
    <phoneticPr fontId="24"/>
  </si>
  <si>
    <t>調査年月日
行政庁担当課名</t>
    <rPh sb="0" eb="2">
      <t>チョウサ</t>
    </rPh>
    <rPh sb="2" eb="5">
      <t>ネンガッピ</t>
    </rPh>
    <phoneticPr fontId="24"/>
  </si>
  <si>
    <t>区　別</t>
    <rPh sb="0" eb="1">
      <t>ク</t>
    </rPh>
    <rPh sb="2" eb="3">
      <t>ベツ</t>
    </rPh>
    <phoneticPr fontId="24"/>
  </si>
  <si>
    <t>○</t>
    <phoneticPr fontId="37"/>
  </si>
  <si>
    <t>都計法
第４条第４項</t>
    <rPh sb="0" eb="1">
      <t>ミヤコ</t>
    </rPh>
    <rPh sb="2" eb="3">
      <t>ホウ</t>
    </rPh>
    <rPh sb="4" eb="5">
      <t>ダイ</t>
    </rPh>
    <rPh sb="6" eb="7">
      <t>ジョウ</t>
    </rPh>
    <rPh sb="7" eb="8">
      <t>ダイ</t>
    </rPh>
    <rPh sb="9" eb="10">
      <t>コウ</t>
    </rPh>
    <phoneticPr fontId="24"/>
  </si>
  <si>
    <t>都計法
第４条第６項</t>
    <rPh sb="0" eb="1">
      <t>ミヤコ</t>
    </rPh>
    <rPh sb="2" eb="3">
      <t>ホウ</t>
    </rPh>
    <rPh sb="4" eb="5">
      <t>ダイ</t>
    </rPh>
    <rPh sb="6" eb="7">
      <t>ジョウ</t>
    </rPh>
    <rPh sb="7" eb="8">
      <t>ダイ</t>
    </rPh>
    <rPh sb="9" eb="10">
      <t>コウ</t>
    </rPh>
    <phoneticPr fontId="24"/>
  </si>
  <si>
    <t>都計法
第４条第７項</t>
    <rPh sb="0" eb="1">
      <t>ミヤコ</t>
    </rPh>
    <rPh sb="2" eb="3">
      <t>ホウ</t>
    </rPh>
    <rPh sb="4" eb="5">
      <t>ダイ</t>
    </rPh>
    <rPh sb="6" eb="7">
      <t>ジョウ</t>
    </rPh>
    <rPh sb="7" eb="8">
      <t>ダイ</t>
    </rPh>
    <rPh sb="9" eb="10">
      <t>コウ</t>
    </rPh>
    <phoneticPr fontId="24"/>
  </si>
  <si>
    <t>都計法
第４条第８項</t>
    <rPh sb="0" eb="1">
      <t>ミヤコ</t>
    </rPh>
    <rPh sb="2" eb="3">
      <t>ホウ</t>
    </rPh>
    <rPh sb="4" eb="5">
      <t>ダイ</t>
    </rPh>
    <rPh sb="6" eb="7">
      <t>ジョウ</t>
    </rPh>
    <rPh sb="7" eb="8">
      <t>ダイ</t>
    </rPh>
    <rPh sb="9" eb="10">
      <t>コウ</t>
    </rPh>
    <phoneticPr fontId="24"/>
  </si>
  <si>
    <r>
      <rPr>
        <sz val="6"/>
        <color theme="1"/>
        <rFont val="メイリオ"/>
        <family val="3"/>
        <charset val="128"/>
      </rPr>
      <t>住宅地区改良法</t>
    </r>
    <r>
      <rPr>
        <sz val="8"/>
        <color theme="1"/>
        <rFont val="メイリオ"/>
        <family val="3"/>
        <charset val="128"/>
      </rPr>
      <t xml:space="preserve">
第２条第３項</t>
    </r>
    <rPh sb="0" eb="2">
      <t>ジュウタク</t>
    </rPh>
    <rPh sb="2" eb="4">
      <t>チク</t>
    </rPh>
    <rPh sb="4" eb="6">
      <t>カイリョウ</t>
    </rPh>
    <rPh sb="6" eb="7">
      <t>ホウ</t>
    </rPh>
    <rPh sb="8" eb="9">
      <t>ダイ</t>
    </rPh>
    <rPh sb="10" eb="11">
      <t>ジョウ</t>
    </rPh>
    <rPh sb="11" eb="12">
      <t>ダイ</t>
    </rPh>
    <rPh sb="13" eb="14">
      <t>コウ</t>
    </rPh>
    <phoneticPr fontId="24"/>
  </si>
  <si>
    <t>特別緑地保全地区制度</t>
    <rPh sb="0" eb="2">
      <t>トクベツ</t>
    </rPh>
    <rPh sb="2" eb="4">
      <t>リョクチ</t>
    </rPh>
    <rPh sb="4" eb="6">
      <t>ホゼン</t>
    </rPh>
    <rPh sb="6" eb="8">
      <t>チク</t>
    </rPh>
    <rPh sb="8" eb="10">
      <t>セイド</t>
    </rPh>
    <phoneticPr fontId="38"/>
  </si>
  <si>
    <t>緑化地域制度</t>
    <rPh sb="0" eb="2">
      <t>リョッカ</t>
    </rPh>
    <rPh sb="2" eb="4">
      <t>チイキ</t>
    </rPh>
    <rPh sb="4" eb="6">
      <t>セイド</t>
    </rPh>
    <phoneticPr fontId="37"/>
  </si>
  <si>
    <t>多雪地域</t>
    <rPh sb="0" eb="2">
      <t>タセツ</t>
    </rPh>
    <rPh sb="2" eb="4">
      <t>チイキ</t>
    </rPh>
    <phoneticPr fontId="37"/>
  </si>
  <si>
    <t>○</t>
  </si>
  <si>
    <t>○</t>
    <phoneticPr fontId="37"/>
  </si>
  <si>
    <t>△</t>
    <phoneticPr fontId="37"/>
  </si>
  <si>
    <t>○</t>
    <phoneticPr fontId="37"/>
  </si>
  <si>
    <t>○</t>
    <phoneticPr fontId="37"/>
  </si>
  <si>
    <t xml:space="preserve">景観法
に基づ
かない
景観に
関する 条 例 </t>
    <phoneticPr fontId="37"/>
  </si>
  <si>
    <t>○</t>
    <phoneticPr fontId="37"/>
  </si>
  <si>
    <t>○</t>
    <phoneticPr fontId="37"/>
  </si>
  <si>
    <t>【断熱地域区分】</t>
    <rPh sb="1" eb="3">
      <t>ダンネツ</t>
    </rPh>
    <rPh sb="3" eb="5">
      <t>チイキ</t>
    </rPh>
    <rPh sb="5" eb="7">
      <t>クブン</t>
    </rPh>
    <phoneticPr fontId="40"/>
  </si>
  <si>
    <t>地域</t>
    <rPh sb="0" eb="2">
      <t>チイキ</t>
    </rPh>
    <phoneticPr fontId="38"/>
  </si>
  <si>
    <t>参考</t>
    <rPh sb="0" eb="2">
      <t>サンコウ</t>
    </rPh>
    <phoneticPr fontId="38"/>
  </si>
  <si>
    <t>市区町村名</t>
    <rPh sb="0" eb="2">
      <t>シク</t>
    </rPh>
    <rPh sb="2" eb="4">
      <t>チョウソン</t>
    </rPh>
    <rPh sb="4" eb="5">
      <t>メイ</t>
    </rPh>
    <phoneticPr fontId="24"/>
  </si>
  <si>
    <t>断熱地域区分</t>
    <rPh sb="0" eb="2">
      <t>ダンネツ</t>
    </rPh>
    <rPh sb="2" eb="4">
      <t>チイキ</t>
    </rPh>
    <rPh sb="4" eb="6">
      <t>クブン</t>
    </rPh>
    <phoneticPr fontId="40"/>
  </si>
  <si>
    <t>地域情報</t>
    <rPh sb="0" eb="2">
      <t>チイキ</t>
    </rPh>
    <rPh sb="2" eb="4">
      <t>ジョウホウ</t>
    </rPh>
    <phoneticPr fontId="24"/>
  </si>
  <si>
    <t>建築基準法の許可等</t>
    <rPh sb="0" eb="2">
      <t>ケンチク</t>
    </rPh>
    <rPh sb="2" eb="5">
      <t>キジュンホウ</t>
    </rPh>
    <rPh sb="6" eb="8">
      <t>キョカ</t>
    </rPh>
    <rPh sb="8" eb="9">
      <t>トウ</t>
    </rPh>
    <phoneticPr fontId="24"/>
  </si>
  <si>
    <t>申請書</t>
    <rPh sb="0" eb="2">
      <t>シンセイ</t>
    </rPh>
    <rPh sb="2" eb="3">
      <t>ショ</t>
    </rPh>
    <phoneticPr fontId="24"/>
  </si>
  <si>
    <t>工事届</t>
    <rPh sb="0" eb="2">
      <t>コウジ</t>
    </rPh>
    <rPh sb="2" eb="3">
      <t>トドケ</t>
    </rPh>
    <phoneticPr fontId="24"/>
  </si>
  <si>
    <t>資格</t>
    <rPh sb="0" eb="2">
      <t>シカク</t>
    </rPh>
    <phoneticPr fontId="49"/>
  </si>
  <si>
    <t>一級</t>
    <rPh sb="0" eb="2">
      <t>イッキュウ</t>
    </rPh>
    <phoneticPr fontId="24"/>
  </si>
  <si>
    <t>二級</t>
    <rPh sb="0" eb="2">
      <t>ニキュウ</t>
    </rPh>
    <phoneticPr fontId="24"/>
  </si>
  <si>
    <t>木造</t>
    <rPh sb="0" eb="2">
      <t>モクゾウ</t>
    </rPh>
    <phoneticPr fontId="24"/>
  </si>
  <si>
    <t>施工者</t>
    <rPh sb="0" eb="3">
      <t>セコウシャ</t>
    </rPh>
    <phoneticPr fontId="24"/>
  </si>
  <si>
    <t>事務所登録</t>
    <rPh sb="0" eb="2">
      <t>ジム</t>
    </rPh>
    <rPh sb="2" eb="3">
      <t>ショ</t>
    </rPh>
    <rPh sb="3" eb="5">
      <t>トウロク</t>
    </rPh>
    <phoneticPr fontId="49"/>
  </si>
  <si>
    <t>作成図書</t>
    <rPh sb="0" eb="2">
      <t>サクセイ</t>
    </rPh>
    <rPh sb="2" eb="4">
      <t>トショ</t>
    </rPh>
    <phoneticPr fontId="49"/>
  </si>
  <si>
    <t>判定機関</t>
    <rPh sb="0" eb="2">
      <t>ハンテイ</t>
    </rPh>
    <rPh sb="2" eb="4">
      <t>キカン</t>
    </rPh>
    <phoneticPr fontId="49"/>
  </si>
  <si>
    <t>判定機関所在地</t>
    <rPh sb="0" eb="2">
      <t>ハンテイ</t>
    </rPh>
    <rPh sb="2" eb="4">
      <t>キカン</t>
    </rPh>
    <rPh sb="4" eb="7">
      <t>ショザイチ</t>
    </rPh>
    <phoneticPr fontId="49"/>
  </si>
  <si>
    <t>用途地域</t>
    <rPh sb="0" eb="2">
      <t>ヨウト</t>
    </rPh>
    <rPh sb="2" eb="4">
      <t>チイキ</t>
    </rPh>
    <phoneticPr fontId="24"/>
  </si>
  <si>
    <t>建物構造</t>
    <rPh sb="0" eb="2">
      <t>タテモノ</t>
    </rPh>
    <rPh sb="2" eb="4">
      <t>コウゾウ</t>
    </rPh>
    <phoneticPr fontId="24"/>
  </si>
  <si>
    <t>用途区分（建築物）</t>
    <rPh sb="0" eb="2">
      <t>ヨウト</t>
    </rPh>
    <rPh sb="2" eb="4">
      <t>クブン</t>
    </rPh>
    <rPh sb="5" eb="8">
      <t>ケンチクブツ</t>
    </rPh>
    <phoneticPr fontId="24"/>
  </si>
  <si>
    <t>名称（建築物）</t>
    <rPh sb="0" eb="2">
      <t>メイショウ</t>
    </rPh>
    <rPh sb="3" eb="6">
      <t>ケンチクブツ</t>
    </rPh>
    <phoneticPr fontId="24"/>
  </si>
  <si>
    <t>特定工程</t>
    <rPh sb="0" eb="2">
      <t>トクテイ</t>
    </rPh>
    <rPh sb="2" eb="4">
      <t>コウテイ</t>
    </rPh>
    <phoneticPr fontId="49"/>
  </si>
  <si>
    <t>主要用途工事届１</t>
    <rPh sb="0" eb="2">
      <t>シュヨウ</t>
    </rPh>
    <rPh sb="2" eb="4">
      <t>ヨウト</t>
    </rPh>
    <rPh sb="4" eb="6">
      <t>コウジ</t>
    </rPh>
    <rPh sb="6" eb="7">
      <t>トドケ</t>
    </rPh>
    <phoneticPr fontId="24"/>
  </si>
  <si>
    <t>主要用途工事届２</t>
    <rPh sb="0" eb="2">
      <t>シュヨウ</t>
    </rPh>
    <rPh sb="2" eb="4">
      <t>ヨウト</t>
    </rPh>
    <rPh sb="4" eb="6">
      <t>コウジ</t>
    </rPh>
    <rPh sb="6" eb="7">
      <t>トドケ</t>
    </rPh>
    <phoneticPr fontId="24"/>
  </si>
  <si>
    <t>一級</t>
    <rPh sb="0" eb="2">
      <t>イッキュウ</t>
    </rPh>
    <phoneticPr fontId="49"/>
  </si>
  <si>
    <t>大臣</t>
    <rPh sb="0" eb="2">
      <t>ダイジン</t>
    </rPh>
    <phoneticPr fontId="24"/>
  </si>
  <si>
    <t>なし</t>
    <phoneticPr fontId="24"/>
  </si>
  <si>
    <t>㈱建築構造センター</t>
    <rPh sb="1" eb="3">
      <t>ケンチク</t>
    </rPh>
    <rPh sb="3" eb="5">
      <t>コウゾウ</t>
    </rPh>
    <phoneticPr fontId="49"/>
  </si>
  <si>
    <t>愛知県名古屋市中区</t>
    <rPh sb="0" eb="3">
      <t>アイチケン</t>
    </rPh>
    <rPh sb="3" eb="7">
      <t>ナゴヤシ</t>
    </rPh>
    <rPh sb="7" eb="9">
      <t>ナカク</t>
    </rPh>
    <phoneticPr fontId="49"/>
  </si>
  <si>
    <t>第一種低層住居専用地域</t>
    <rPh sb="0" eb="1">
      <t>ダイ</t>
    </rPh>
    <rPh sb="1" eb="3">
      <t>イッシュ</t>
    </rPh>
    <rPh sb="3" eb="5">
      <t>テイソウ</t>
    </rPh>
    <rPh sb="5" eb="7">
      <t>ジュウキョ</t>
    </rPh>
    <rPh sb="7" eb="9">
      <t>センヨウ</t>
    </rPh>
    <rPh sb="9" eb="11">
      <t>チイキ</t>
    </rPh>
    <phoneticPr fontId="24"/>
  </si>
  <si>
    <t>08010</t>
    <phoneticPr fontId="24"/>
  </si>
  <si>
    <t>屋根ふき工事及び構造耐力上主要な軸組（枠組壁工法の場合は、耐力壁）の工事</t>
    <phoneticPr fontId="49"/>
  </si>
  <si>
    <t>01</t>
    <phoneticPr fontId="24"/>
  </si>
  <si>
    <t>二級</t>
    <rPh sb="0" eb="2">
      <t>ニキュウ</t>
    </rPh>
    <phoneticPr fontId="49"/>
  </si>
  <si>
    <t>岐阜県知事</t>
  </si>
  <si>
    <t>設計図書一式</t>
    <rPh sb="0" eb="2">
      <t>セッケイ</t>
    </rPh>
    <rPh sb="2" eb="4">
      <t>トショ</t>
    </rPh>
    <rPh sb="4" eb="6">
      <t>イッシキ</t>
    </rPh>
    <phoneticPr fontId="49"/>
  </si>
  <si>
    <t>㈱確認サービス</t>
    <rPh sb="1" eb="3">
      <t>カクニン</t>
    </rPh>
    <phoneticPr fontId="49"/>
  </si>
  <si>
    <t>第二種低層住居専用地域</t>
    <rPh sb="0" eb="1">
      <t>ダイ</t>
    </rPh>
    <rPh sb="1" eb="3">
      <t>ニシュ</t>
    </rPh>
    <rPh sb="3" eb="5">
      <t>テイソウ</t>
    </rPh>
    <rPh sb="5" eb="7">
      <t>ジュウキョ</t>
    </rPh>
    <rPh sb="7" eb="9">
      <t>センヨウ</t>
    </rPh>
    <rPh sb="9" eb="11">
      <t>チイキ</t>
    </rPh>
    <phoneticPr fontId="24"/>
  </si>
  <si>
    <t>08020</t>
    <phoneticPr fontId="24"/>
  </si>
  <si>
    <t>長屋</t>
    <rPh sb="0" eb="2">
      <t>ナガヤ</t>
    </rPh>
    <phoneticPr fontId="24"/>
  </si>
  <si>
    <t>鉄骨造の部分において、初めて工事を施工する階の建方工事</t>
    <phoneticPr fontId="49"/>
  </si>
  <si>
    <t>02</t>
  </si>
  <si>
    <t>木造</t>
    <rPh sb="0" eb="2">
      <t>モクゾウ</t>
    </rPh>
    <phoneticPr fontId="49"/>
  </si>
  <si>
    <t>三重県知事</t>
  </si>
  <si>
    <t>設計図書（意匠図）</t>
    <rPh sb="0" eb="2">
      <t>セッケイ</t>
    </rPh>
    <rPh sb="2" eb="4">
      <t>トショ</t>
    </rPh>
    <rPh sb="5" eb="7">
      <t>イショウ</t>
    </rPh>
    <rPh sb="7" eb="8">
      <t>ズ</t>
    </rPh>
    <phoneticPr fontId="49"/>
  </si>
  <si>
    <t>㈱東京建築検査機構</t>
    <rPh sb="1" eb="3">
      <t>トウキョウ</t>
    </rPh>
    <rPh sb="3" eb="5">
      <t>ケンチク</t>
    </rPh>
    <rPh sb="5" eb="7">
      <t>ケンサ</t>
    </rPh>
    <rPh sb="7" eb="9">
      <t>キコウ</t>
    </rPh>
    <phoneticPr fontId="49"/>
  </si>
  <si>
    <t>第一種中高層住居専用地域</t>
    <rPh sb="0" eb="1">
      <t>ダイ</t>
    </rPh>
    <rPh sb="1" eb="3">
      <t>イッシュ</t>
    </rPh>
    <rPh sb="3" eb="6">
      <t>チュウコウソウ</t>
    </rPh>
    <rPh sb="6" eb="8">
      <t>ジュウキョ</t>
    </rPh>
    <rPh sb="8" eb="10">
      <t>センヨウ</t>
    </rPh>
    <rPh sb="10" eb="12">
      <t>チイキ</t>
    </rPh>
    <phoneticPr fontId="24"/>
  </si>
  <si>
    <t>在来木造</t>
    <rPh sb="0" eb="2">
      <t>ザイライ</t>
    </rPh>
    <rPh sb="2" eb="4">
      <t>モクゾウ</t>
    </rPh>
    <phoneticPr fontId="24"/>
  </si>
  <si>
    <t>08030</t>
    <phoneticPr fontId="24"/>
  </si>
  <si>
    <t>共同住宅</t>
    <rPh sb="0" eb="2">
      <t>キョウドウ</t>
    </rPh>
    <rPh sb="2" eb="4">
      <t>ジュウタク</t>
    </rPh>
    <phoneticPr fontId="24"/>
  </si>
  <si>
    <t>RC造の部分において、初めて工事を施工する階の直上の階の主要構造部である床版の配筋（プレキャストコンクリート部材にあっては、接合部）の工事</t>
    <phoneticPr fontId="49"/>
  </si>
  <si>
    <t>03</t>
  </si>
  <si>
    <t>静岡県知事</t>
  </si>
  <si>
    <t>設計図書(構造図）</t>
    <rPh sb="0" eb="2">
      <t>セッケイ</t>
    </rPh>
    <rPh sb="2" eb="4">
      <t>トショ</t>
    </rPh>
    <rPh sb="5" eb="8">
      <t>コウゾウズ</t>
    </rPh>
    <phoneticPr fontId="49"/>
  </si>
  <si>
    <t>㈱グッド・アイズ建築検査機構</t>
    <phoneticPr fontId="49"/>
  </si>
  <si>
    <t>東京都新宿区</t>
    <rPh sb="0" eb="3">
      <t>トウキョウト</t>
    </rPh>
    <rPh sb="3" eb="6">
      <t>シンジュクク</t>
    </rPh>
    <phoneticPr fontId="49"/>
  </si>
  <si>
    <t>第二種中高層住居専用地域</t>
    <rPh sb="0" eb="1">
      <t>ダイ</t>
    </rPh>
    <rPh sb="1" eb="3">
      <t>ニシュ</t>
    </rPh>
    <rPh sb="3" eb="6">
      <t>チュウコウソウ</t>
    </rPh>
    <rPh sb="6" eb="8">
      <t>ジュウキョ</t>
    </rPh>
    <rPh sb="8" eb="10">
      <t>センヨウ</t>
    </rPh>
    <rPh sb="10" eb="12">
      <t>チイキ</t>
    </rPh>
    <phoneticPr fontId="24"/>
  </si>
  <si>
    <t>木造（枠組壁工法）</t>
    <rPh sb="0" eb="2">
      <t>モクゾウ</t>
    </rPh>
    <rPh sb="3" eb="5">
      <t>ワクグ</t>
    </rPh>
    <rPh sb="5" eb="6">
      <t>カベ</t>
    </rPh>
    <rPh sb="6" eb="8">
      <t>コウホウ</t>
    </rPh>
    <phoneticPr fontId="24"/>
  </si>
  <si>
    <t>08040</t>
    <phoneticPr fontId="24"/>
  </si>
  <si>
    <t>寄宿舎</t>
    <rPh sb="0" eb="3">
      <t>キシュクシャ</t>
    </rPh>
    <phoneticPr fontId="24"/>
  </si>
  <si>
    <t>2階の床及びこれを支持するはりに鉄筋を配置する工事</t>
    <phoneticPr fontId="49"/>
  </si>
  <si>
    <t>04</t>
  </si>
  <si>
    <t>愛媛県知事</t>
  </si>
  <si>
    <t>愛媛県</t>
  </si>
  <si>
    <t>設計図書（構造計算書）</t>
    <rPh sb="0" eb="2">
      <t>セッケイ</t>
    </rPh>
    <rPh sb="2" eb="4">
      <t>トショ</t>
    </rPh>
    <rPh sb="5" eb="7">
      <t>コウゾウ</t>
    </rPh>
    <rPh sb="7" eb="10">
      <t>ケイサンショ</t>
    </rPh>
    <phoneticPr fontId="49"/>
  </si>
  <si>
    <t>(一財)日本建築センター　本部</t>
    <rPh sb="1" eb="2">
      <t>イチ</t>
    </rPh>
    <rPh sb="2" eb="3">
      <t>ザイ</t>
    </rPh>
    <rPh sb="4" eb="6">
      <t>ニホン</t>
    </rPh>
    <rPh sb="6" eb="8">
      <t>ケンチク</t>
    </rPh>
    <rPh sb="13" eb="15">
      <t>ホンブ</t>
    </rPh>
    <phoneticPr fontId="49"/>
  </si>
  <si>
    <t>東京都千代田区</t>
    <rPh sb="0" eb="3">
      <t>トウキョウト</t>
    </rPh>
    <rPh sb="3" eb="7">
      <t>チヨダク</t>
    </rPh>
    <phoneticPr fontId="49"/>
  </si>
  <si>
    <t>第一種住居地域</t>
    <rPh sb="0" eb="1">
      <t>ダイ</t>
    </rPh>
    <rPh sb="1" eb="3">
      <t>イッシュ</t>
    </rPh>
    <rPh sb="3" eb="5">
      <t>ジュウキョ</t>
    </rPh>
    <rPh sb="5" eb="7">
      <t>チイキ</t>
    </rPh>
    <phoneticPr fontId="24"/>
  </si>
  <si>
    <t>丸太組構法</t>
    <rPh sb="0" eb="2">
      <t>マルタ</t>
    </rPh>
    <rPh sb="2" eb="3">
      <t>グ</t>
    </rPh>
    <rPh sb="3" eb="5">
      <t>コウホウ</t>
    </rPh>
    <phoneticPr fontId="24"/>
  </si>
  <si>
    <t>08050</t>
    <phoneticPr fontId="24"/>
  </si>
  <si>
    <t>下宿</t>
    <rPh sb="0" eb="2">
      <t>ゲシュク</t>
    </rPh>
    <phoneticPr fontId="24"/>
  </si>
  <si>
    <t>構造耐力上主要な軸組を構成する各部材を接続する接合部の工事</t>
  </si>
  <si>
    <t>05</t>
  </si>
  <si>
    <t>茨城県知事</t>
  </si>
  <si>
    <t>茨城県</t>
  </si>
  <si>
    <t>(一財)日本建築センター　大阪事務所</t>
    <rPh sb="1" eb="2">
      <t>イチ</t>
    </rPh>
    <rPh sb="2" eb="3">
      <t>ザイ</t>
    </rPh>
    <rPh sb="4" eb="6">
      <t>ニホン</t>
    </rPh>
    <rPh sb="6" eb="8">
      <t>ケンチク</t>
    </rPh>
    <rPh sb="13" eb="15">
      <t>オオサカ</t>
    </rPh>
    <rPh sb="15" eb="17">
      <t>ジム</t>
    </rPh>
    <rPh sb="17" eb="18">
      <t>ショ</t>
    </rPh>
    <phoneticPr fontId="49"/>
  </si>
  <si>
    <t>大阪府大阪市中央区</t>
    <rPh sb="0" eb="3">
      <t>オオサカフ</t>
    </rPh>
    <rPh sb="3" eb="6">
      <t>オオサカシ</t>
    </rPh>
    <rPh sb="6" eb="9">
      <t>チュウオウク</t>
    </rPh>
    <phoneticPr fontId="49"/>
  </si>
  <si>
    <t>第二種住居地域</t>
    <rPh sb="0" eb="1">
      <t>ダイ</t>
    </rPh>
    <rPh sb="1" eb="3">
      <t>ニシュ</t>
    </rPh>
    <rPh sb="3" eb="5">
      <t>ジュウキョ</t>
    </rPh>
    <rPh sb="5" eb="7">
      <t>チイキ</t>
    </rPh>
    <phoneticPr fontId="24"/>
  </si>
  <si>
    <t>木質系パネル造</t>
    <rPh sb="0" eb="2">
      <t>モクシツ</t>
    </rPh>
    <rPh sb="2" eb="3">
      <t>ケイ</t>
    </rPh>
    <rPh sb="6" eb="7">
      <t>ゾウ</t>
    </rPh>
    <phoneticPr fontId="24"/>
  </si>
  <si>
    <t>08060</t>
  </si>
  <si>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24"/>
  </si>
  <si>
    <t>岡山県知事</t>
  </si>
  <si>
    <t>岡山県</t>
  </si>
  <si>
    <t>(一財)ベターリビング　本部</t>
    <rPh sb="1" eb="2">
      <t>イチ</t>
    </rPh>
    <rPh sb="2" eb="3">
      <t>ザイ</t>
    </rPh>
    <rPh sb="12" eb="14">
      <t>ホンブ</t>
    </rPh>
    <phoneticPr fontId="49"/>
  </si>
  <si>
    <t>準住居地域</t>
    <rPh sb="0" eb="1">
      <t>ジュン</t>
    </rPh>
    <rPh sb="1" eb="3">
      <t>ジュウキョ</t>
    </rPh>
    <rPh sb="3" eb="5">
      <t>チイキ</t>
    </rPh>
    <phoneticPr fontId="24"/>
  </si>
  <si>
    <t>鉄骨造</t>
    <rPh sb="0" eb="3">
      <t>テッコツゾウ</t>
    </rPh>
    <phoneticPr fontId="24"/>
  </si>
  <si>
    <t>08070</t>
  </si>
  <si>
    <t>幼稚園</t>
    <rPh sb="0" eb="3">
      <t>ヨウチエン</t>
    </rPh>
    <phoneticPr fontId="24"/>
  </si>
  <si>
    <t>沖縄県知事</t>
  </si>
  <si>
    <t>沖縄県</t>
  </si>
  <si>
    <t>(一財)ベターリビング　名古屋事務所</t>
    <rPh sb="1" eb="2">
      <t>イチ</t>
    </rPh>
    <rPh sb="2" eb="3">
      <t>ザイ</t>
    </rPh>
    <rPh sb="12" eb="15">
      <t>ナゴヤ</t>
    </rPh>
    <rPh sb="15" eb="17">
      <t>ジム</t>
    </rPh>
    <rPh sb="17" eb="18">
      <t>ショ</t>
    </rPh>
    <phoneticPr fontId="49"/>
  </si>
  <si>
    <t>近隣商業地域</t>
    <rPh sb="0" eb="2">
      <t>キンリン</t>
    </rPh>
    <rPh sb="2" eb="4">
      <t>ショウギョウ</t>
    </rPh>
    <rPh sb="4" eb="6">
      <t>チイキ</t>
    </rPh>
    <phoneticPr fontId="24"/>
  </si>
  <si>
    <t>鉄筋コンクリート造</t>
    <rPh sb="0" eb="2">
      <t>テッキン</t>
    </rPh>
    <rPh sb="8" eb="9">
      <t>ゾウ</t>
    </rPh>
    <phoneticPr fontId="49"/>
  </si>
  <si>
    <t>08080</t>
  </si>
  <si>
    <t>小学校</t>
    <rPh sb="0" eb="3">
      <t>ショウガッコウ</t>
    </rPh>
    <phoneticPr fontId="24"/>
  </si>
  <si>
    <t>岩手県知事</t>
  </si>
  <si>
    <t>岩手県</t>
  </si>
  <si>
    <t>(一財)日本建築設備・昇降機センター</t>
    <phoneticPr fontId="49"/>
  </si>
  <si>
    <t>東京都港区</t>
    <rPh sb="0" eb="3">
      <t>トウキョウト</t>
    </rPh>
    <rPh sb="3" eb="5">
      <t>ミナトク</t>
    </rPh>
    <phoneticPr fontId="49"/>
  </si>
  <si>
    <t>商業地域</t>
    <rPh sb="0" eb="2">
      <t>ショウギョウ</t>
    </rPh>
    <rPh sb="2" eb="4">
      <t>チイキ</t>
    </rPh>
    <phoneticPr fontId="24"/>
  </si>
  <si>
    <t>鉄骨鉄筋コンクリート造</t>
    <rPh sb="0" eb="2">
      <t>テッコツ</t>
    </rPh>
    <rPh sb="2" eb="4">
      <t>テッキン</t>
    </rPh>
    <rPh sb="10" eb="11">
      <t>ゾウ</t>
    </rPh>
    <phoneticPr fontId="49"/>
  </si>
  <si>
    <t>08090</t>
  </si>
  <si>
    <t>中学校又は高等学校</t>
    <rPh sb="0" eb="3">
      <t>チュウガッコウ</t>
    </rPh>
    <rPh sb="3" eb="4">
      <t>マタ</t>
    </rPh>
    <rPh sb="5" eb="7">
      <t>コウトウ</t>
    </rPh>
    <rPh sb="7" eb="9">
      <t>ガッコウ</t>
    </rPh>
    <phoneticPr fontId="24"/>
  </si>
  <si>
    <t>宮崎県知事</t>
  </si>
  <si>
    <t>宮崎県</t>
  </si>
  <si>
    <t>(一財)住宅金融普及協会</t>
    <phoneticPr fontId="49"/>
  </si>
  <si>
    <t>東京都文京区</t>
    <rPh sb="0" eb="3">
      <t>トウキョウト</t>
    </rPh>
    <rPh sb="3" eb="6">
      <t>ブンキョウク</t>
    </rPh>
    <phoneticPr fontId="49"/>
  </si>
  <si>
    <t>準工業地域</t>
    <rPh sb="0" eb="1">
      <t>ジュン</t>
    </rPh>
    <rPh sb="1" eb="3">
      <t>コウギョウ</t>
    </rPh>
    <rPh sb="3" eb="5">
      <t>チイキ</t>
    </rPh>
    <phoneticPr fontId="24"/>
  </si>
  <si>
    <t>壁式鉄筋コンクリート造</t>
    <rPh sb="0" eb="1">
      <t>カベ</t>
    </rPh>
    <rPh sb="1" eb="2">
      <t>シキ</t>
    </rPh>
    <rPh sb="2" eb="4">
      <t>テッキン</t>
    </rPh>
    <rPh sb="10" eb="11">
      <t>ゾウ</t>
    </rPh>
    <phoneticPr fontId="49"/>
  </si>
  <si>
    <t>08100</t>
  </si>
  <si>
    <t>養護学校、盲学校又は聾学校</t>
    <rPh sb="0" eb="2">
      <t>ヨウゴ</t>
    </rPh>
    <rPh sb="2" eb="4">
      <t>ガッコウ</t>
    </rPh>
    <rPh sb="5" eb="6">
      <t>モウ</t>
    </rPh>
    <rPh sb="6" eb="8">
      <t>ガッコウ</t>
    </rPh>
    <rPh sb="8" eb="9">
      <t>マタ</t>
    </rPh>
    <rPh sb="10" eb="11">
      <t>ロウ</t>
    </rPh>
    <rPh sb="11" eb="13">
      <t>ガッコウ</t>
    </rPh>
    <phoneticPr fontId="24"/>
  </si>
  <si>
    <t>宮城県知事</t>
  </si>
  <si>
    <t>宮城県</t>
  </si>
  <si>
    <t>工業地域</t>
    <rPh sb="0" eb="2">
      <t>コウギョウ</t>
    </rPh>
    <rPh sb="2" eb="4">
      <t>チイキ</t>
    </rPh>
    <phoneticPr fontId="24"/>
  </si>
  <si>
    <t>プレキャストコンクリート造</t>
    <rPh sb="12" eb="13">
      <t>ゾウ</t>
    </rPh>
    <phoneticPr fontId="49"/>
  </si>
  <si>
    <t>08110</t>
  </si>
  <si>
    <t>大学又は高等専門学校</t>
    <rPh sb="0" eb="2">
      <t>ダイガク</t>
    </rPh>
    <rPh sb="2" eb="3">
      <t>マタ</t>
    </rPh>
    <rPh sb="4" eb="6">
      <t>コウトウ</t>
    </rPh>
    <rPh sb="6" eb="8">
      <t>センモン</t>
    </rPh>
    <rPh sb="8" eb="10">
      <t>ガッコウ</t>
    </rPh>
    <phoneticPr fontId="24"/>
  </si>
  <si>
    <t>京都府知事</t>
  </si>
  <si>
    <t>京都府</t>
  </si>
  <si>
    <t>工業専用地域</t>
    <rPh sb="0" eb="2">
      <t>コウギョウ</t>
    </rPh>
    <rPh sb="2" eb="4">
      <t>センヨウ</t>
    </rPh>
    <rPh sb="4" eb="6">
      <t>チイキ</t>
    </rPh>
    <phoneticPr fontId="24"/>
  </si>
  <si>
    <t>08120</t>
  </si>
  <si>
    <t>専修学校</t>
    <rPh sb="0" eb="2">
      <t>センシュウ</t>
    </rPh>
    <rPh sb="2" eb="4">
      <t>ガッコウ</t>
    </rPh>
    <phoneticPr fontId="24"/>
  </si>
  <si>
    <t>熊本県知事</t>
  </si>
  <si>
    <t>熊本県</t>
  </si>
  <si>
    <t>指定なし</t>
    <rPh sb="0" eb="2">
      <t>シテイ</t>
    </rPh>
    <phoneticPr fontId="24"/>
  </si>
  <si>
    <t>08130</t>
  </si>
  <si>
    <t>各種学校</t>
    <rPh sb="0" eb="2">
      <t>カクシュ</t>
    </rPh>
    <rPh sb="2" eb="4">
      <t>ガッコウ</t>
    </rPh>
    <phoneticPr fontId="24"/>
  </si>
  <si>
    <t>群馬県知事</t>
  </si>
  <si>
    <t>群馬県</t>
  </si>
  <si>
    <t>08132</t>
    <phoneticPr fontId="49"/>
  </si>
  <si>
    <t>幼保連携型認定こども園</t>
    <rPh sb="0" eb="2">
      <t>ヨウホ</t>
    </rPh>
    <rPh sb="2" eb="4">
      <t>レンケイ</t>
    </rPh>
    <rPh sb="4" eb="5">
      <t>カタ</t>
    </rPh>
    <rPh sb="5" eb="7">
      <t>ニンテイ</t>
    </rPh>
    <rPh sb="10" eb="11">
      <t>エン</t>
    </rPh>
    <phoneticPr fontId="24"/>
  </si>
  <si>
    <t>広島県知事</t>
  </si>
  <si>
    <t>広島県</t>
  </si>
  <si>
    <t>08140</t>
  </si>
  <si>
    <t>図書館その他これらに類するもの</t>
    <rPh sb="0" eb="3">
      <t>トショカン</t>
    </rPh>
    <rPh sb="5" eb="6">
      <t>タ</t>
    </rPh>
    <rPh sb="10" eb="11">
      <t>ルイ</t>
    </rPh>
    <phoneticPr fontId="24"/>
  </si>
  <si>
    <t>香川県知事</t>
  </si>
  <si>
    <t>香川県</t>
  </si>
  <si>
    <t>08150</t>
  </si>
  <si>
    <t>博物館その他これらに類するもの</t>
    <rPh sb="0" eb="3">
      <t>ハクブツカン</t>
    </rPh>
    <rPh sb="5" eb="6">
      <t>タ</t>
    </rPh>
    <rPh sb="10" eb="11">
      <t>ルイ</t>
    </rPh>
    <phoneticPr fontId="24"/>
  </si>
  <si>
    <t>高知県知事</t>
  </si>
  <si>
    <t>高知県</t>
  </si>
  <si>
    <t>08160</t>
  </si>
  <si>
    <t>神社、寺院、教会その他これらに類するもの</t>
    <rPh sb="0" eb="2">
      <t>ジンジャ</t>
    </rPh>
    <rPh sb="3" eb="5">
      <t>ジイン</t>
    </rPh>
    <rPh sb="6" eb="8">
      <t>キョウカイ</t>
    </rPh>
    <rPh sb="10" eb="11">
      <t>タ</t>
    </rPh>
    <rPh sb="15" eb="16">
      <t>ルイ</t>
    </rPh>
    <phoneticPr fontId="24"/>
  </si>
  <si>
    <t>佐賀県知事</t>
  </si>
  <si>
    <t>佐賀県</t>
  </si>
  <si>
    <t>08170</t>
  </si>
  <si>
    <t>老人ホーム、身体障害者福祉ホームその他これに類するもの</t>
    <rPh sb="0" eb="2">
      <t>ロウジン</t>
    </rPh>
    <rPh sb="6" eb="8">
      <t>シンタイ</t>
    </rPh>
    <rPh sb="8" eb="11">
      <t>ショウガイシャ</t>
    </rPh>
    <rPh sb="11" eb="13">
      <t>フクシ</t>
    </rPh>
    <rPh sb="18" eb="19">
      <t>タ</t>
    </rPh>
    <rPh sb="22" eb="23">
      <t>ルイ</t>
    </rPh>
    <phoneticPr fontId="24"/>
  </si>
  <si>
    <t>埼玉県知事</t>
  </si>
  <si>
    <t>埼玉県</t>
  </si>
  <si>
    <t>08180</t>
  </si>
  <si>
    <t>保育所その他これに類するもの</t>
    <rPh sb="0" eb="2">
      <t>ホイク</t>
    </rPh>
    <rPh sb="2" eb="3">
      <t>ショ</t>
    </rPh>
    <rPh sb="5" eb="6">
      <t>タ</t>
    </rPh>
    <rPh sb="9" eb="10">
      <t>ルイ</t>
    </rPh>
    <phoneticPr fontId="24"/>
  </si>
  <si>
    <t>山形県知事</t>
  </si>
  <si>
    <t>山形県</t>
  </si>
  <si>
    <t>08190</t>
  </si>
  <si>
    <t>助産所</t>
    <rPh sb="0" eb="2">
      <t>ジョサン</t>
    </rPh>
    <rPh sb="2" eb="3">
      <t>ショ</t>
    </rPh>
    <phoneticPr fontId="24"/>
  </si>
  <si>
    <t>山口県知事</t>
  </si>
  <si>
    <t>山口県</t>
  </si>
  <si>
    <t>08210</t>
  </si>
  <si>
    <t>児童福祉施設等（前３項に掲げるものを除く。）</t>
    <rPh sb="0" eb="2">
      <t>ジドウ</t>
    </rPh>
    <rPh sb="2" eb="4">
      <t>フクシ</t>
    </rPh>
    <rPh sb="4" eb="6">
      <t>シセツ</t>
    </rPh>
    <rPh sb="6" eb="7">
      <t>トウ</t>
    </rPh>
    <rPh sb="8" eb="9">
      <t>ゼン</t>
    </rPh>
    <rPh sb="10" eb="11">
      <t>コウ</t>
    </rPh>
    <rPh sb="12" eb="13">
      <t>カカ</t>
    </rPh>
    <rPh sb="18" eb="19">
      <t>ノゾ</t>
    </rPh>
    <phoneticPr fontId="24"/>
  </si>
  <si>
    <t>山梨県知事</t>
  </si>
  <si>
    <t>山梨県</t>
  </si>
  <si>
    <t>08220</t>
  </si>
  <si>
    <t>隣保館</t>
    <rPh sb="0" eb="1">
      <t>トナリ</t>
    </rPh>
    <rPh sb="1" eb="2">
      <t>ホ</t>
    </rPh>
    <rPh sb="2" eb="3">
      <t>カン</t>
    </rPh>
    <phoneticPr fontId="24"/>
  </si>
  <si>
    <t>滋賀県知事</t>
  </si>
  <si>
    <t>滋賀県</t>
  </si>
  <si>
    <t>08230</t>
  </si>
  <si>
    <t>公衆浴場（個室付浴場業に係る公衆浴場を除く。）</t>
    <rPh sb="0" eb="2">
      <t>コウシュウ</t>
    </rPh>
    <rPh sb="2" eb="4">
      <t>ヨクジョウ</t>
    </rPh>
    <rPh sb="5" eb="7">
      <t>コシツ</t>
    </rPh>
    <rPh sb="7" eb="8">
      <t>ツキ</t>
    </rPh>
    <rPh sb="8" eb="10">
      <t>ヨクジョウ</t>
    </rPh>
    <rPh sb="10" eb="11">
      <t>ギョウ</t>
    </rPh>
    <rPh sb="12" eb="13">
      <t>カカワ</t>
    </rPh>
    <rPh sb="14" eb="16">
      <t>コウシュウ</t>
    </rPh>
    <rPh sb="16" eb="18">
      <t>ヨクジョウ</t>
    </rPh>
    <rPh sb="19" eb="20">
      <t>ノゾ</t>
    </rPh>
    <phoneticPr fontId="24"/>
  </si>
  <si>
    <t>鹿児島県知事</t>
  </si>
  <si>
    <t>鹿児島県</t>
  </si>
  <si>
    <t>08240</t>
  </si>
  <si>
    <t>診療所（患者の収容施設のあるものに限る。）</t>
    <rPh sb="0" eb="3">
      <t>シンリョウジョ</t>
    </rPh>
    <rPh sb="4" eb="6">
      <t>カンジャ</t>
    </rPh>
    <rPh sb="7" eb="9">
      <t>シュウヨウ</t>
    </rPh>
    <rPh sb="9" eb="11">
      <t>シセツ</t>
    </rPh>
    <rPh sb="17" eb="18">
      <t>カギ</t>
    </rPh>
    <phoneticPr fontId="24"/>
  </si>
  <si>
    <t>秋田県知事</t>
  </si>
  <si>
    <t>秋田県</t>
  </si>
  <si>
    <t>08250</t>
  </si>
  <si>
    <t>診療所（患者の収容施設のないものに限る。）</t>
    <rPh sb="0" eb="3">
      <t>シンリョウジョ</t>
    </rPh>
    <rPh sb="4" eb="6">
      <t>カンジャ</t>
    </rPh>
    <rPh sb="7" eb="9">
      <t>シュウヨウ</t>
    </rPh>
    <rPh sb="9" eb="11">
      <t>シセツ</t>
    </rPh>
    <rPh sb="17" eb="18">
      <t>カギ</t>
    </rPh>
    <phoneticPr fontId="24"/>
  </si>
  <si>
    <t>新潟県知事</t>
  </si>
  <si>
    <t>新潟県</t>
  </si>
  <si>
    <t>08260</t>
  </si>
  <si>
    <t>病院</t>
    <rPh sb="0" eb="2">
      <t>ビョウイン</t>
    </rPh>
    <phoneticPr fontId="24"/>
  </si>
  <si>
    <t>神奈川県知事</t>
  </si>
  <si>
    <t>神奈川県</t>
  </si>
  <si>
    <t>08270</t>
  </si>
  <si>
    <t>巡査派出所</t>
    <rPh sb="0" eb="2">
      <t>ジュンサ</t>
    </rPh>
    <rPh sb="2" eb="4">
      <t>ハシュツ</t>
    </rPh>
    <rPh sb="4" eb="5">
      <t>ショ</t>
    </rPh>
    <phoneticPr fontId="24"/>
  </si>
  <si>
    <t>青森県知事</t>
  </si>
  <si>
    <t>青森県</t>
  </si>
  <si>
    <t>08280</t>
  </si>
  <si>
    <t>公衆電話所</t>
    <rPh sb="0" eb="2">
      <t>コウシュウ</t>
    </rPh>
    <rPh sb="2" eb="4">
      <t>デンワ</t>
    </rPh>
    <rPh sb="4" eb="5">
      <t>トコロ</t>
    </rPh>
    <phoneticPr fontId="24"/>
  </si>
  <si>
    <t>石川県知事</t>
  </si>
  <si>
    <t>石川県</t>
  </si>
  <si>
    <t>08290</t>
  </si>
  <si>
    <t>郵便局</t>
    <rPh sb="0" eb="3">
      <t>ユウビンキョク</t>
    </rPh>
    <phoneticPr fontId="24"/>
  </si>
  <si>
    <t>千葉県知事</t>
  </si>
  <si>
    <t>千葉県</t>
  </si>
  <si>
    <t>08300</t>
  </si>
  <si>
    <t>地方公共団体の支庁又は支所</t>
    <rPh sb="0" eb="2">
      <t>チホウ</t>
    </rPh>
    <rPh sb="2" eb="4">
      <t>コウキョウ</t>
    </rPh>
    <rPh sb="4" eb="6">
      <t>ダンタイ</t>
    </rPh>
    <rPh sb="7" eb="9">
      <t>シチョウ</t>
    </rPh>
    <rPh sb="9" eb="10">
      <t>マタ</t>
    </rPh>
    <rPh sb="11" eb="13">
      <t>シショ</t>
    </rPh>
    <phoneticPr fontId="24"/>
  </si>
  <si>
    <t>大阪府知事</t>
  </si>
  <si>
    <t>大阪府</t>
  </si>
  <si>
    <t>08310</t>
  </si>
  <si>
    <t>公衆便所、休憩所又は路線バスの停留所の上屋</t>
    <rPh sb="0" eb="2">
      <t>コウシュウ</t>
    </rPh>
    <rPh sb="2" eb="4">
      <t>ベンジョ</t>
    </rPh>
    <rPh sb="5" eb="7">
      <t>キュウケイ</t>
    </rPh>
    <rPh sb="7" eb="8">
      <t>ジョ</t>
    </rPh>
    <rPh sb="8" eb="9">
      <t>マタ</t>
    </rPh>
    <rPh sb="10" eb="12">
      <t>ロセン</t>
    </rPh>
    <rPh sb="15" eb="18">
      <t>テイリュウジョ</t>
    </rPh>
    <rPh sb="19" eb="21">
      <t>ウワヤ</t>
    </rPh>
    <phoneticPr fontId="24"/>
  </si>
  <si>
    <t>大分県知事</t>
  </si>
  <si>
    <t>大分県</t>
  </si>
  <si>
    <t>08320</t>
  </si>
  <si>
    <t>建築基準法施行令第130条の4第5号に基づき国土交通大臣が指定する施設</t>
    <rPh sb="0" eb="2">
      <t>ケンチク</t>
    </rPh>
    <rPh sb="2" eb="5">
      <t>キジュンホウ</t>
    </rPh>
    <rPh sb="5" eb="8">
      <t>セコウレイ</t>
    </rPh>
    <rPh sb="8" eb="9">
      <t>ダイ</t>
    </rPh>
    <rPh sb="12" eb="13">
      <t>ジョウ</t>
    </rPh>
    <rPh sb="15" eb="16">
      <t>ダイ</t>
    </rPh>
    <rPh sb="17" eb="18">
      <t>ゴウ</t>
    </rPh>
    <rPh sb="19" eb="20">
      <t>モト</t>
    </rPh>
    <rPh sb="22" eb="24">
      <t>コクド</t>
    </rPh>
    <rPh sb="24" eb="26">
      <t>コウツウ</t>
    </rPh>
    <rPh sb="26" eb="28">
      <t>ダイジン</t>
    </rPh>
    <rPh sb="29" eb="31">
      <t>シテイ</t>
    </rPh>
    <rPh sb="33" eb="35">
      <t>シセツ</t>
    </rPh>
    <phoneticPr fontId="24"/>
  </si>
  <si>
    <t>長崎県知事</t>
  </si>
  <si>
    <t>長崎県</t>
  </si>
  <si>
    <t>08330</t>
  </si>
  <si>
    <t>税務署、警察署、保健所又は消防署その他これらに類するもの</t>
    <rPh sb="0" eb="3">
      <t>ゼイムショ</t>
    </rPh>
    <rPh sb="4" eb="7">
      <t>ケイサツショ</t>
    </rPh>
    <rPh sb="8" eb="11">
      <t>ホケンジョ</t>
    </rPh>
    <rPh sb="11" eb="12">
      <t>マタ</t>
    </rPh>
    <rPh sb="13" eb="16">
      <t>ショウボウショ</t>
    </rPh>
    <rPh sb="18" eb="19">
      <t>タ</t>
    </rPh>
    <rPh sb="23" eb="24">
      <t>ルイ</t>
    </rPh>
    <phoneticPr fontId="24"/>
  </si>
  <si>
    <t>長野県知事</t>
  </si>
  <si>
    <t>長野県</t>
  </si>
  <si>
    <t>08340</t>
  </si>
  <si>
    <t>工場（自動車修理工場を除く。）</t>
    <rPh sb="0" eb="2">
      <t>コウジョウ</t>
    </rPh>
    <rPh sb="3" eb="6">
      <t>ジドウシャ</t>
    </rPh>
    <rPh sb="6" eb="8">
      <t>シュウリ</t>
    </rPh>
    <rPh sb="8" eb="10">
      <t>コウジョウ</t>
    </rPh>
    <rPh sb="11" eb="12">
      <t>ノゾ</t>
    </rPh>
    <phoneticPr fontId="24"/>
  </si>
  <si>
    <t>鳥取県知事</t>
  </si>
  <si>
    <t>鳥取県</t>
  </si>
  <si>
    <t>08350</t>
  </si>
  <si>
    <t>自動車修理工場</t>
    <rPh sb="0" eb="3">
      <t>ジドウシャ</t>
    </rPh>
    <rPh sb="3" eb="5">
      <t>シュウリ</t>
    </rPh>
    <rPh sb="5" eb="7">
      <t>コウジョウ</t>
    </rPh>
    <phoneticPr fontId="24"/>
  </si>
  <si>
    <t>島根県知事</t>
  </si>
  <si>
    <t>島根県</t>
  </si>
  <si>
    <t>08360</t>
  </si>
  <si>
    <t>危険物の貯蔵又は処理に供するもの</t>
    <rPh sb="0" eb="3">
      <t>キケンブツ</t>
    </rPh>
    <rPh sb="4" eb="6">
      <t>チョゾウ</t>
    </rPh>
    <rPh sb="6" eb="7">
      <t>マタ</t>
    </rPh>
    <rPh sb="8" eb="10">
      <t>ショリ</t>
    </rPh>
    <rPh sb="11" eb="12">
      <t>キョウ</t>
    </rPh>
    <phoneticPr fontId="24"/>
  </si>
  <si>
    <t>東京都知事</t>
  </si>
  <si>
    <t>東京都</t>
  </si>
  <si>
    <t>08370</t>
  </si>
  <si>
    <t>ボーリング場、スケート場、水泳場、スキー場、ゴルフ練習場又はバッティング練習場</t>
    <rPh sb="5" eb="6">
      <t>ジョウ</t>
    </rPh>
    <rPh sb="11" eb="12">
      <t>ジョウ</t>
    </rPh>
    <rPh sb="13" eb="16">
      <t>スイエイジョウ</t>
    </rPh>
    <rPh sb="20" eb="21">
      <t>ジョウ</t>
    </rPh>
    <rPh sb="25" eb="28">
      <t>レンシュウジョウ</t>
    </rPh>
    <rPh sb="28" eb="29">
      <t>マタ</t>
    </rPh>
    <rPh sb="36" eb="39">
      <t>レンシュウジョウ</t>
    </rPh>
    <phoneticPr fontId="24"/>
  </si>
  <si>
    <t>徳島県知事</t>
  </si>
  <si>
    <t>徳島県</t>
  </si>
  <si>
    <t>08380</t>
  </si>
  <si>
    <t>体育館又はスポーツの練習場（前項に掲げるものを除く。）</t>
    <rPh sb="0" eb="3">
      <t>タイイクカン</t>
    </rPh>
    <rPh sb="3" eb="4">
      <t>マタ</t>
    </rPh>
    <rPh sb="10" eb="13">
      <t>レンシュウジョウ</t>
    </rPh>
    <rPh sb="14" eb="16">
      <t>ゼンコウ</t>
    </rPh>
    <rPh sb="17" eb="18">
      <t>カカ</t>
    </rPh>
    <rPh sb="23" eb="24">
      <t>ノゾ</t>
    </rPh>
    <phoneticPr fontId="24"/>
  </si>
  <si>
    <t>栃木県知事</t>
  </si>
  <si>
    <t>栃木県</t>
  </si>
  <si>
    <t>08390</t>
  </si>
  <si>
    <t>マージャン屋、ぱちんこ屋、射的場、勝馬投票券発売所、場外車券売り場その他これらに類するもの又はカラオケボックスその他これらに類するもの</t>
    <rPh sb="5" eb="6">
      <t>ヤ</t>
    </rPh>
    <rPh sb="11" eb="12">
      <t>ヤ</t>
    </rPh>
    <rPh sb="13" eb="15">
      <t>シャテキ</t>
    </rPh>
    <rPh sb="15" eb="16">
      <t>ジョウ</t>
    </rPh>
    <rPh sb="17" eb="18">
      <t>カチ</t>
    </rPh>
    <rPh sb="18" eb="19">
      <t>ウマ</t>
    </rPh>
    <rPh sb="19" eb="22">
      <t>トウヒョウケン</t>
    </rPh>
    <rPh sb="22" eb="24">
      <t>ハツバイ</t>
    </rPh>
    <rPh sb="24" eb="25">
      <t>ショ</t>
    </rPh>
    <rPh sb="26" eb="28">
      <t>ジョウガイ</t>
    </rPh>
    <rPh sb="28" eb="30">
      <t>シャケン</t>
    </rPh>
    <rPh sb="30" eb="31">
      <t>ウ</t>
    </rPh>
    <rPh sb="32" eb="33">
      <t>バ</t>
    </rPh>
    <rPh sb="35" eb="36">
      <t>タ</t>
    </rPh>
    <rPh sb="40" eb="41">
      <t>ルイ</t>
    </rPh>
    <rPh sb="45" eb="46">
      <t>マタ</t>
    </rPh>
    <rPh sb="57" eb="58">
      <t>タ</t>
    </rPh>
    <rPh sb="62" eb="63">
      <t>ルイ</t>
    </rPh>
    <phoneticPr fontId="24"/>
  </si>
  <si>
    <t>奈良県知事</t>
  </si>
  <si>
    <t>奈良県</t>
  </si>
  <si>
    <t>08400</t>
  </si>
  <si>
    <t>ホテル又は旅館</t>
    <rPh sb="3" eb="4">
      <t>マタ</t>
    </rPh>
    <rPh sb="5" eb="7">
      <t>リョカン</t>
    </rPh>
    <phoneticPr fontId="24"/>
  </si>
  <si>
    <t>富山県知事</t>
  </si>
  <si>
    <t>富山県</t>
  </si>
  <si>
    <t>08410</t>
  </si>
  <si>
    <t>自動車教習所</t>
    <rPh sb="0" eb="3">
      <t>ジドウシャ</t>
    </rPh>
    <rPh sb="3" eb="6">
      <t>キョウシュウジョ</t>
    </rPh>
    <phoneticPr fontId="24"/>
  </si>
  <si>
    <t>福井県知事</t>
  </si>
  <si>
    <t>福井県</t>
  </si>
  <si>
    <t>08420</t>
  </si>
  <si>
    <t>畜舎</t>
    <rPh sb="0" eb="2">
      <t>チクシャ</t>
    </rPh>
    <phoneticPr fontId="24"/>
  </si>
  <si>
    <t>福岡県知事</t>
  </si>
  <si>
    <t>福岡県</t>
  </si>
  <si>
    <t>08430</t>
  </si>
  <si>
    <t>堆肥舎又は水産物の増殖場若しくは養殖場</t>
    <rPh sb="0" eb="2">
      <t>タイヒ</t>
    </rPh>
    <rPh sb="2" eb="3">
      <t>シャ</t>
    </rPh>
    <rPh sb="3" eb="4">
      <t>マタ</t>
    </rPh>
    <rPh sb="5" eb="8">
      <t>スイサンブツ</t>
    </rPh>
    <rPh sb="9" eb="11">
      <t>ゾウショク</t>
    </rPh>
    <rPh sb="11" eb="12">
      <t>ジョウ</t>
    </rPh>
    <rPh sb="12" eb="13">
      <t>モ</t>
    </rPh>
    <rPh sb="16" eb="19">
      <t>ヨウショクジョウ</t>
    </rPh>
    <phoneticPr fontId="24"/>
  </si>
  <si>
    <t>福島県知事</t>
  </si>
  <si>
    <t>福島県</t>
  </si>
  <si>
    <t>08438</t>
    <phoneticPr fontId="24"/>
  </si>
  <si>
    <t>日用品の販売を主たる目的とする店舗</t>
    <rPh sb="0" eb="3">
      <t>ニチヨウヒン</t>
    </rPh>
    <rPh sb="4" eb="6">
      <t>ハンバイ</t>
    </rPh>
    <rPh sb="7" eb="8">
      <t>シュ</t>
    </rPh>
    <rPh sb="10" eb="12">
      <t>モクテキ</t>
    </rPh>
    <rPh sb="15" eb="17">
      <t>テンポ</t>
    </rPh>
    <phoneticPr fontId="24"/>
  </si>
  <si>
    <t>兵庫県知事</t>
  </si>
  <si>
    <t>兵庫県</t>
  </si>
  <si>
    <t>08440</t>
    <phoneticPr fontId="24"/>
  </si>
  <si>
    <t>百貨店、マーケットその他の物品販売業を営む店舗（前項に掲げるもの及び専ら性的好奇心をおそる写真その他の物品の販売を行うものを除く。）</t>
    <rPh sb="0" eb="3">
      <t>ヒャッカテン</t>
    </rPh>
    <rPh sb="11" eb="12">
      <t>タ</t>
    </rPh>
    <rPh sb="13" eb="15">
      <t>ブッピン</t>
    </rPh>
    <rPh sb="15" eb="18">
      <t>ハンバイギョウ</t>
    </rPh>
    <rPh sb="19" eb="20">
      <t>イトナ</t>
    </rPh>
    <rPh sb="21" eb="23">
      <t>テンポ</t>
    </rPh>
    <rPh sb="24" eb="26">
      <t>ゼンコウ</t>
    </rPh>
    <rPh sb="27" eb="28">
      <t>カカ</t>
    </rPh>
    <rPh sb="32" eb="33">
      <t>オヨ</t>
    </rPh>
    <rPh sb="34" eb="35">
      <t>モッパ</t>
    </rPh>
    <rPh sb="36" eb="38">
      <t>セイテキ</t>
    </rPh>
    <rPh sb="38" eb="41">
      <t>コウキシン</t>
    </rPh>
    <rPh sb="45" eb="47">
      <t>シャシン</t>
    </rPh>
    <rPh sb="49" eb="50">
      <t>タ</t>
    </rPh>
    <rPh sb="51" eb="53">
      <t>ブッピン</t>
    </rPh>
    <rPh sb="54" eb="56">
      <t>ハンバイ</t>
    </rPh>
    <rPh sb="57" eb="58">
      <t>オコナ</t>
    </rPh>
    <rPh sb="62" eb="63">
      <t>ノゾ</t>
    </rPh>
    <phoneticPr fontId="24"/>
  </si>
  <si>
    <t>北海道知事</t>
  </si>
  <si>
    <t>北海道</t>
  </si>
  <si>
    <t>08450</t>
    <phoneticPr fontId="24"/>
  </si>
  <si>
    <t>飲食店（次項に掲げるものを除く。）</t>
    <rPh sb="0" eb="2">
      <t>インショク</t>
    </rPh>
    <rPh sb="2" eb="3">
      <t>テン</t>
    </rPh>
    <rPh sb="4" eb="6">
      <t>ジコウ</t>
    </rPh>
    <rPh sb="7" eb="8">
      <t>カカ</t>
    </rPh>
    <rPh sb="13" eb="14">
      <t>ノゾ</t>
    </rPh>
    <phoneticPr fontId="24"/>
  </si>
  <si>
    <t>和歌山県知事</t>
  </si>
  <si>
    <t>和歌山県</t>
  </si>
  <si>
    <t>08452</t>
    <phoneticPr fontId="24"/>
  </si>
  <si>
    <t>食堂又は喫茶店</t>
    <rPh sb="0" eb="2">
      <t>ショクドウ</t>
    </rPh>
    <rPh sb="2" eb="3">
      <t>マタ</t>
    </rPh>
    <rPh sb="4" eb="7">
      <t>キッサテン</t>
    </rPh>
    <phoneticPr fontId="24"/>
  </si>
  <si>
    <t>08456</t>
    <phoneticPr fontId="24"/>
  </si>
  <si>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phoneticPr fontId="24"/>
  </si>
  <si>
    <t>08458</t>
    <phoneticPr fontId="24"/>
  </si>
  <si>
    <t>銀行の支店、損害保険代理店、宅地建物取引業を営む店舗その他これらに類するサービス業を営む店舗</t>
    <phoneticPr fontId="24"/>
  </si>
  <si>
    <t>08460</t>
    <phoneticPr fontId="24"/>
  </si>
  <si>
    <t xml:space="preserve">物品販売業を営む店舗以外の店舗（前2項に掲げるものを除く。） </t>
    <phoneticPr fontId="24"/>
  </si>
  <si>
    <t>08470</t>
    <phoneticPr fontId="24"/>
  </si>
  <si>
    <t>事務所</t>
    <phoneticPr fontId="24"/>
  </si>
  <si>
    <t>08480</t>
    <phoneticPr fontId="24"/>
  </si>
  <si>
    <t>映画スタジオ又はテレビスタジオ</t>
    <phoneticPr fontId="24"/>
  </si>
  <si>
    <t>08490</t>
  </si>
  <si>
    <t>自動車車庫</t>
    <phoneticPr fontId="24"/>
  </si>
  <si>
    <t>08500</t>
  </si>
  <si>
    <t>自転車駐輪場</t>
    <phoneticPr fontId="24"/>
  </si>
  <si>
    <t>08510</t>
  </si>
  <si>
    <t>倉庫業を営む倉庫</t>
    <phoneticPr fontId="24"/>
  </si>
  <si>
    <t>08520</t>
  </si>
  <si>
    <t>倉庫業を営まない倉庫</t>
    <phoneticPr fontId="24"/>
  </si>
  <si>
    <t>08530</t>
  </si>
  <si>
    <t>劇場、映画館又は演芸場</t>
    <phoneticPr fontId="24"/>
  </si>
  <si>
    <t>08540</t>
  </si>
  <si>
    <t>観覧場</t>
    <phoneticPr fontId="24"/>
  </si>
  <si>
    <t>08550</t>
  </si>
  <si>
    <t>公会堂又は集会場</t>
    <phoneticPr fontId="24"/>
  </si>
  <si>
    <t>08560</t>
  </si>
  <si>
    <t>展示場</t>
    <phoneticPr fontId="24"/>
  </si>
  <si>
    <t>08570</t>
  </si>
  <si>
    <t>料理店</t>
    <phoneticPr fontId="24"/>
  </si>
  <si>
    <t>08580</t>
  </si>
  <si>
    <t>キャバレー、カフェー、ナイトクラブ又はバー</t>
    <phoneticPr fontId="24"/>
  </si>
  <si>
    <t>08590</t>
  </si>
  <si>
    <t>ダンスホール</t>
    <phoneticPr fontId="24"/>
  </si>
  <si>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</si>
  <si>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phoneticPr fontId="24"/>
  </si>
  <si>
    <t>08610</t>
  </si>
  <si>
    <t>卸売市場</t>
    <phoneticPr fontId="24"/>
  </si>
  <si>
    <t>08620</t>
  </si>
  <si>
    <t>火葬場又はと畜場、汚物処理場、ごみ焼却場その他の処理施設</t>
    <phoneticPr fontId="24"/>
  </si>
  <si>
    <t>08990</t>
    <phoneticPr fontId="24"/>
  </si>
  <si>
    <t xml:space="preserve">その他 </t>
  </si>
  <si>
    <t>□</t>
    <phoneticPr fontId="38"/>
  </si>
  <si>
    <t>○</t>
    <phoneticPr fontId="37"/>
  </si>
  <si>
    <t>○</t>
    <phoneticPr fontId="37"/>
  </si>
  <si>
    <t>複数依頼者の概要</t>
    <rPh sb="0" eb="2">
      <t>フクスウ</t>
    </rPh>
    <rPh sb="2" eb="5">
      <t>イライシャ</t>
    </rPh>
    <rPh sb="6" eb="8">
      <t>ガイヨウ</t>
    </rPh>
    <phoneticPr fontId="24"/>
  </si>
  <si>
    <t>依頼者２</t>
    <rPh sb="0" eb="3">
      <t>イライシャ</t>
    </rPh>
    <phoneticPr fontId="24"/>
  </si>
  <si>
    <t>依頼者の住所又は</t>
    <rPh sb="0" eb="3">
      <t>イライシャ</t>
    </rPh>
    <rPh sb="4" eb="6">
      <t>ジュウショ</t>
    </rPh>
    <rPh sb="6" eb="7">
      <t>マタ</t>
    </rPh>
    <phoneticPr fontId="24"/>
  </si>
  <si>
    <t>依頼者の氏名又は名称</t>
    <rPh sb="0" eb="3">
      <t>イライシャ</t>
    </rPh>
    <rPh sb="4" eb="6">
      <t>シメイ</t>
    </rPh>
    <rPh sb="6" eb="7">
      <t>マタ</t>
    </rPh>
    <rPh sb="8" eb="10">
      <t>メイショウ</t>
    </rPh>
    <phoneticPr fontId="24"/>
  </si>
  <si>
    <t>依頼者３</t>
    <rPh sb="0" eb="3">
      <t>イライシャ</t>
    </rPh>
    <phoneticPr fontId="24"/>
  </si>
  <si>
    <t>依頼者４</t>
    <rPh sb="0" eb="3">
      <t>イライシャ</t>
    </rPh>
    <phoneticPr fontId="24"/>
  </si>
  <si>
    <t>改行は、[alt]+[Enter]</t>
    <rPh sb="0" eb="2">
      <t>カイギョウ</t>
    </rPh>
    <phoneticPr fontId="38"/>
  </si>
  <si>
    <t>【依頼者２】</t>
    <rPh sb="1" eb="4">
      <t>イライシャ</t>
    </rPh>
    <phoneticPr fontId="38"/>
  </si>
  <si>
    <t>【依頼者１】</t>
    <rPh sb="1" eb="4">
      <t>イライシャ</t>
    </rPh>
    <phoneticPr fontId="38"/>
  </si>
  <si>
    <t>【依頼者３】</t>
    <rPh sb="1" eb="4">
      <t>イライシャ</t>
    </rPh>
    <phoneticPr fontId="38"/>
  </si>
  <si>
    <t>【依頼者４】</t>
    <rPh sb="1" eb="4">
      <t>イライシャ</t>
    </rPh>
    <phoneticPr fontId="38"/>
  </si>
  <si>
    <t>[☆複数依頼者]シートを印刷してください。</t>
    <rPh sb="2" eb="4">
      <t>フクスウ</t>
    </rPh>
    <rPh sb="4" eb="7">
      <t>イライシャ</t>
    </rPh>
    <rPh sb="12" eb="14">
      <t>インサツ</t>
    </rPh>
    <phoneticPr fontId="38"/>
  </si>
  <si>
    <t>【複数依頼者の概要】</t>
    <rPh sb="1" eb="3">
      <t>フクスウ</t>
    </rPh>
    <rPh sb="3" eb="6">
      <t>イライシャ</t>
    </rPh>
    <rPh sb="7" eb="9">
      <t>ガイヨウ</t>
    </rPh>
    <phoneticPr fontId="38"/>
  </si>
  <si>
    <t>法５４条第１項第１号関係</t>
    <phoneticPr fontId="24"/>
  </si>
  <si>
    <t>【市街化区域等】</t>
    <rPh sb="1" eb="4">
      <t>シガイカ</t>
    </rPh>
    <rPh sb="4" eb="6">
      <t>クイキ</t>
    </rPh>
    <rPh sb="6" eb="7">
      <t>トウ</t>
    </rPh>
    <phoneticPr fontId="24"/>
  </si>
  <si>
    <t>市街化区域</t>
    <rPh sb="0" eb="3">
      <t>シガイカ</t>
    </rPh>
    <rPh sb="3" eb="5">
      <t>クイキ</t>
    </rPh>
    <phoneticPr fontId="24"/>
  </si>
  <si>
    <t>一戸建ての住宅</t>
  </si>
  <si>
    <t>非住宅建築物</t>
    <rPh sb="0" eb="1">
      <t>ヒ</t>
    </rPh>
    <rPh sb="1" eb="3">
      <t>ジュウタク</t>
    </rPh>
    <rPh sb="3" eb="6">
      <t>ケンチクブツ</t>
    </rPh>
    <phoneticPr fontId="24"/>
  </si>
  <si>
    <t>共同住宅等</t>
  </si>
  <si>
    <t>複合建築物</t>
    <rPh sb="0" eb="2">
      <t>フクゴウ</t>
    </rPh>
    <rPh sb="2" eb="5">
      <t>ケンチクブツ</t>
    </rPh>
    <phoneticPr fontId="24"/>
  </si>
  <si>
    <t>増築</t>
    <rPh sb="0" eb="2">
      <t>ゾウチク</t>
    </rPh>
    <phoneticPr fontId="24"/>
  </si>
  <si>
    <t>改築</t>
    <rPh sb="0" eb="2">
      <t>カイチク</t>
    </rPh>
    <phoneticPr fontId="24"/>
  </si>
  <si>
    <t>空気調和設備等の設置</t>
  </si>
  <si>
    <t>【申請の対象とする範囲】</t>
    <rPh sb="4" eb="6">
      <t>タイショウ</t>
    </rPh>
    <rPh sb="9" eb="11">
      <t>ハンイ</t>
    </rPh>
    <phoneticPr fontId="24"/>
  </si>
  <si>
    <t>住戸の部分のみ</t>
    <rPh sb="0" eb="2">
      <t>ジュウコ</t>
    </rPh>
    <rPh sb="3" eb="5">
      <t>ブブン</t>
    </rPh>
    <phoneticPr fontId="24"/>
  </si>
  <si>
    <t>建築物全体及び住戸の部分</t>
    <rPh sb="5" eb="6">
      <t>オヨ</t>
    </rPh>
    <rPh sb="10" eb="12">
      <t>ブブン</t>
    </rPh>
    <phoneticPr fontId="24"/>
  </si>
  <si>
    <t>生産緑地地区</t>
    <rPh sb="0" eb="2">
      <t>セイサン</t>
    </rPh>
    <rPh sb="2" eb="4">
      <t>リョクチ</t>
    </rPh>
    <rPh sb="4" eb="6">
      <t>チク</t>
    </rPh>
    <phoneticPr fontId="24"/>
  </si>
  <si>
    <t>緑化地域</t>
    <rPh sb="0" eb="2">
      <t>リョッカ</t>
    </rPh>
    <rPh sb="2" eb="4">
      <t>チイキ</t>
    </rPh>
    <phoneticPr fontId="24"/>
  </si>
  <si>
    <t>低炭素建築物新築等計画に係る技術的審査依頼書</t>
    <phoneticPr fontId="25"/>
  </si>
  <si>
    <t>別記様式第１号</t>
    <phoneticPr fontId="25"/>
  </si>
  <si>
    <t>【技術的審査を依頼する認定基準】</t>
    <phoneticPr fontId="24"/>
  </si>
  <si>
    <t>外壁、窓等を通しての熱の損失の防止に関する基準</t>
    <phoneticPr fontId="24"/>
  </si>
  <si>
    <t>一次エネルギー消費量に関する基準</t>
    <phoneticPr fontId="24"/>
  </si>
  <si>
    <t>その他の基準</t>
    <phoneticPr fontId="24"/>
  </si>
  <si>
    <t>法５４条第１項第２号関係（基本方針）</t>
    <phoneticPr fontId="24"/>
  </si>
  <si>
    <t>法５４条第１項第３号関係（資金計画）</t>
    <phoneticPr fontId="24"/>
  </si>
  <si>
    <t>【建築物の用途】</t>
    <phoneticPr fontId="24"/>
  </si>
  <si>
    <t>一戸建ての住宅</t>
    <phoneticPr fontId="24"/>
  </si>
  <si>
    <t>共同住宅等</t>
    <phoneticPr fontId="24"/>
  </si>
  <si>
    <t>【建築物の工事種別】</t>
    <phoneticPr fontId="24"/>
  </si>
  <si>
    <t>修繕又は模様替</t>
    <phoneticPr fontId="24"/>
  </si>
  <si>
    <t>空気調和設備等の設置</t>
    <phoneticPr fontId="24"/>
  </si>
  <si>
    <t>建築物全体</t>
    <phoneticPr fontId="24"/>
  </si>
  <si>
    <t>．依頼者が法人である場合には、代表者の氏名を併せて記載してください。</t>
    <phoneticPr fontId="24"/>
  </si>
  <si>
    <t>．代理者が存しない場合については、代理者の部分は空欄としてください。</t>
    <phoneticPr fontId="24"/>
  </si>
  <si>
    <t>．申請の別において一部の住戸の認定とする場合は、別紙に住戸番号を記載してください。</t>
    <phoneticPr fontId="24"/>
  </si>
  <si>
    <t>. 共同住宅等には、店舗等の併用住宅や長屋が含まれます。</t>
    <phoneticPr fontId="24"/>
  </si>
  <si>
    <t>修繕又は模様替</t>
  </si>
  <si>
    <t>建築物全体</t>
  </si>
  <si>
    <t>低炭素</t>
    <rPh sb="0" eb="3">
      <t>テイタンソ</t>
    </rPh>
    <phoneticPr fontId="37"/>
  </si>
  <si>
    <t>市街化区域等</t>
    <rPh sb="0" eb="3">
      <t>シガイカ</t>
    </rPh>
    <rPh sb="3" eb="5">
      <t>クイキ</t>
    </rPh>
    <rPh sb="5" eb="6">
      <t>トウ</t>
    </rPh>
    <phoneticPr fontId="24"/>
  </si>
  <si>
    <t>建築物の用途</t>
    <phoneticPr fontId="37"/>
  </si>
  <si>
    <t>建築物の工事種別</t>
    <phoneticPr fontId="37"/>
  </si>
  <si>
    <t>申請の対象とする範囲</t>
    <rPh sb="3" eb="5">
      <t>タイショウ</t>
    </rPh>
    <rPh sb="8" eb="10">
      <t>ハンイ</t>
    </rPh>
    <phoneticPr fontId="24"/>
  </si>
  <si>
    <t>区域区分が定められていない都市計画区域のうち用途地域が定められている土地の区域</t>
    <phoneticPr fontId="37"/>
  </si>
  <si>
    <t>【建築物の用途】</t>
    <phoneticPr fontId="38"/>
  </si>
  <si>
    <t>【建築物の工事種別】</t>
    <phoneticPr fontId="38"/>
  </si>
  <si>
    <t>区域区分が定められていない都市計画区域のうち用途地域が定められている土地の区域</t>
    <phoneticPr fontId="24"/>
  </si>
  <si>
    <t>【年間日射量地域区分】</t>
    <rPh sb="1" eb="3">
      <t>ネンカン</t>
    </rPh>
    <rPh sb="3" eb="5">
      <t>ニッシャ</t>
    </rPh>
    <rPh sb="5" eb="6">
      <t>リョウ</t>
    </rPh>
    <rPh sb="6" eb="8">
      <t>チイキ</t>
    </rPh>
    <rPh sb="8" eb="10">
      <t>クブン</t>
    </rPh>
    <phoneticPr fontId="24"/>
  </si>
  <si>
    <t>【暖房期日射量地域区分】</t>
    <rPh sb="1" eb="3">
      <t>ダンボウ</t>
    </rPh>
    <rPh sb="3" eb="4">
      <t>キ</t>
    </rPh>
    <rPh sb="4" eb="6">
      <t>ニッシャ</t>
    </rPh>
    <rPh sb="6" eb="7">
      <t>リョウ</t>
    </rPh>
    <rPh sb="7" eb="9">
      <t>チイキ</t>
    </rPh>
    <rPh sb="9" eb="11">
      <t>クブン</t>
    </rPh>
    <phoneticPr fontId="24"/>
  </si>
  <si>
    <t>区分</t>
    <rPh sb="0" eb="2">
      <t>クブン</t>
    </rPh>
    <phoneticPr fontId="38"/>
  </si>
  <si>
    <t>区分</t>
    <rPh sb="0" eb="2">
      <t>クブン</t>
    </rPh>
    <phoneticPr fontId="38"/>
  </si>
  <si>
    <t>【用途地域】</t>
    <rPh sb="1" eb="3">
      <t>ヨウト</t>
    </rPh>
    <rPh sb="3" eb="5">
      <t>チイキ</t>
    </rPh>
    <phoneticPr fontId="38"/>
  </si>
  <si>
    <t>【特別緑地保全地区】</t>
    <rPh sb="1" eb="3">
      <t>トクベツ</t>
    </rPh>
    <rPh sb="3" eb="5">
      <t>リョクチ</t>
    </rPh>
    <rPh sb="5" eb="7">
      <t>ホゼン</t>
    </rPh>
    <rPh sb="7" eb="9">
      <t>チク</t>
    </rPh>
    <phoneticPr fontId="24"/>
  </si>
  <si>
    <t>【緑化地域】</t>
    <rPh sb="1" eb="3">
      <t>リョッカ</t>
    </rPh>
    <rPh sb="3" eb="5">
      <t>チイキ</t>
    </rPh>
    <phoneticPr fontId="24"/>
  </si>
  <si>
    <t>【緑化協定】</t>
    <rPh sb="1" eb="3">
      <t>リョッカ</t>
    </rPh>
    <rPh sb="3" eb="5">
      <t>キョウテイ</t>
    </rPh>
    <phoneticPr fontId="24"/>
  </si>
  <si>
    <t>【生産緑地地区】</t>
    <rPh sb="1" eb="3">
      <t>セイサン</t>
    </rPh>
    <rPh sb="3" eb="5">
      <t>リョクチ</t>
    </rPh>
    <rPh sb="5" eb="7">
      <t>チク</t>
    </rPh>
    <phoneticPr fontId="24"/>
  </si>
  <si>
    <t>【建築協定】</t>
    <rPh sb="1" eb="3">
      <t>ケンチク</t>
    </rPh>
    <rPh sb="3" eb="5">
      <t>キョウテイ</t>
    </rPh>
    <phoneticPr fontId="24"/>
  </si>
  <si>
    <t>【緑地保全に関する市町村の条例】</t>
    <rPh sb="1" eb="3">
      <t>リョクチ</t>
    </rPh>
    <rPh sb="3" eb="5">
      <t>ホゼン</t>
    </rPh>
    <rPh sb="6" eb="7">
      <t>カン</t>
    </rPh>
    <rPh sb="9" eb="12">
      <t>シチョウソン</t>
    </rPh>
    <rPh sb="13" eb="15">
      <t>ジョウレイ</t>
    </rPh>
    <phoneticPr fontId="24"/>
  </si>
  <si>
    <t>都市計画法第11条第1項第2号</t>
    <phoneticPr fontId="38"/>
  </si>
  <si>
    <t>生産緑地法第3条</t>
    <phoneticPr fontId="38"/>
  </si>
  <si>
    <t>都市緑地法第45条</t>
    <rPh sb="5" eb="6">
      <t>ダイ</t>
    </rPh>
    <rPh sb="8" eb="9">
      <t>ジョウ</t>
    </rPh>
    <phoneticPr fontId="38"/>
  </si>
  <si>
    <t>都市緑地法第6条</t>
    <rPh sb="5" eb="6">
      <t>ダイ</t>
    </rPh>
    <rPh sb="7" eb="8">
      <t>ジョウ</t>
    </rPh>
    <phoneticPr fontId="38"/>
  </si>
  <si>
    <t>都市緑地法第12条</t>
    <rPh sb="5" eb="6">
      <t>ダイ</t>
    </rPh>
    <rPh sb="8" eb="9">
      <t>ジョウ</t>
    </rPh>
    <phoneticPr fontId="38"/>
  </si>
  <si>
    <t>都市緑地法第34条</t>
    <rPh sb="5" eb="6">
      <t>ダイ</t>
    </rPh>
    <rPh sb="8" eb="9">
      <t>ジョウ</t>
    </rPh>
    <phoneticPr fontId="38"/>
  </si>
  <si>
    <t>※区域内の場合は、認定されません。</t>
    <rPh sb="1" eb="4">
      <t>クイキナイ</t>
    </rPh>
    <rPh sb="5" eb="7">
      <t>バアイ</t>
    </rPh>
    <rPh sb="9" eb="11">
      <t>ニンテイ</t>
    </rPh>
    <phoneticPr fontId="38"/>
  </si>
  <si>
    <t>【都市施設緑地】</t>
    <rPh sb="1" eb="3">
      <t>トシ</t>
    </rPh>
    <rPh sb="3" eb="5">
      <t>シセツ</t>
    </rPh>
    <rPh sb="5" eb="7">
      <t>リョクチ</t>
    </rPh>
    <phoneticPr fontId="24"/>
  </si>
  <si>
    <t>用途地域</t>
    <rPh sb="0" eb="2">
      <t>ヨウト</t>
    </rPh>
    <rPh sb="2" eb="4">
      <t>チイキ</t>
    </rPh>
    <phoneticPr fontId="24"/>
  </si>
  <si>
    <t>年間日射量地域区分</t>
    <rPh sb="0" eb="2">
      <t>ネンカン</t>
    </rPh>
    <rPh sb="2" eb="4">
      <t>ニッシャ</t>
    </rPh>
    <rPh sb="4" eb="5">
      <t>リョウ</t>
    </rPh>
    <rPh sb="5" eb="7">
      <t>チイキ</t>
    </rPh>
    <rPh sb="7" eb="9">
      <t>クブン</t>
    </rPh>
    <phoneticPr fontId="24"/>
  </si>
  <si>
    <t>暖房期日射量地域区分</t>
    <rPh sb="0" eb="2">
      <t>ダンボウ</t>
    </rPh>
    <rPh sb="2" eb="3">
      <t>キ</t>
    </rPh>
    <rPh sb="3" eb="5">
      <t>ニッシャ</t>
    </rPh>
    <rPh sb="5" eb="6">
      <t>リョウ</t>
    </rPh>
    <rPh sb="6" eb="8">
      <t>チイキ</t>
    </rPh>
    <rPh sb="8" eb="10">
      <t>クブン</t>
    </rPh>
    <phoneticPr fontId="24"/>
  </si>
  <si>
    <t>【緑地保全計画】</t>
    <phoneticPr fontId="24"/>
  </si>
  <si>
    <t>特別緑地保全地区</t>
    <rPh sb="0" eb="2">
      <t>トクベツ</t>
    </rPh>
    <rPh sb="2" eb="4">
      <t>リョクチ</t>
    </rPh>
    <rPh sb="4" eb="6">
      <t>ホゼン</t>
    </rPh>
    <rPh sb="6" eb="8">
      <t>チク</t>
    </rPh>
    <phoneticPr fontId="24"/>
  </si>
  <si>
    <t>都市緑地法</t>
    <rPh sb="0" eb="2">
      <t>トシ</t>
    </rPh>
    <rPh sb="2" eb="4">
      <t>リョクチ</t>
    </rPh>
    <rPh sb="4" eb="5">
      <t>ホウ</t>
    </rPh>
    <phoneticPr fontId="24"/>
  </si>
  <si>
    <t>生産緑地法第3条</t>
    <rPh sb="0" eb="2">
      <t>セイサン</t>
    </rPh>
    <rPh sb="2" eb="4">
      <t>リョクチ</t>
    </rPh>
    <rPh sb="4" eb="5">
      <t>ホウ</t>
    </rPh>
    <rPh sb="5" eb="6">
      <t>ダイ</t>
    </rPh>
    <rPh sb="7" eb="8">
      <t>ジョウ</t>
    </rPh>
    <phoneticPr fontId="24"/>
  </si>
  <si>
    <t>建築基準法第69条</t>
    <phoneticPr fontId="38"/>
  </si>
  <si>
    <t>建築基準法第69条</t>
    <rPh sb="0" eb="2">
      <t>ケンチク</t>
    </rPh>
    <rPh sb="2" eb="5">
      <t>キジュンホウ</t>
    </rPh>
    <rPh sb="5" eb="6">
      <t>ダイ</t>
    </rPh>
    <rPh sb="8" eb="9">
      <t>ジョウ</t>
    </rPh>
    <phoneticPr fontId="24"/>
  </si>
  <si>
    <t>緑地保全に関する市町村の条例</t>
    <rPh sb="0" eb="2">
      <t>リョクチ</t>
    </rPh>
    <rPh sb="2" eb="4">
      <t>ホゼン</t>
    </rPh>
    <rPh sb="5" eb="6">
      <t>カン</t>
    </rPh>
    <rPh sb="8" eb="11">
      <t>シチョウソン</t>
    </rPh>
    <rPh sb="12" eb="14">
      <t>ジョウレイ</t>
    </rPh>
    <phoneticPr fontId="24"/>
  </si>
  <si>
    <t>都市計画法第11条第1項第2号</t>
    <rPh sb="0" eb="2">
      <t>トシ</t>
    </rPh>
    <rPh sb="2" eb="5">
      <t>ケイカクホウ</t>
    </rPh>
    <rPh sb="5" eb="6">
      <t>ダイ</t>
    </rPh>
    <rPh sb="8" eb="9">
      <t>ジョウ</t>
    </rPh>
    <rPh sb="9" eb="10">
      <t>ダイ</t>
    </rPh>
    <rPh sb="11" eb="12">
      <t>コウ</t>
    </rPh>
    <rPh sb="12" eb="13">
      <t>ダイ</t>
    </rPh>
    <rPh sb="14" eb="15">
      <t>ゴウ</t>
    </rPh>
    <phoneticPr fontId="24"/>
  </si>
  <si>
    <t>都市施設緑地</t>
    <rPh sb="0" eb="2">
      <t>トシ</t>
    </rPh>
    <rPh sb="2" eb="4">
      <t>シセツ</t>
    </rPh>
    <rPh sb="4" eb="6">
      <t>リョクチ</t>
    </rPh>
    <phoneticPr fontId="24"/>
  </si>
  <si>
    <t>入力シート（低炭素建築物）</t>
    <rPh sb="0" eb="2">
      <t>ニュウリョク</t>
    </rPh>
    <rPh sb="6" eb="9">
      <t>テイタンソ</t>
    </rPh>
    <rPh sb="9" eb="12">
      <t>ケンチクブツ</t>
    </rPh>
    <phoneticPr fontId="45"/>
  </si>
  <si>
    <t>【低炭素建築物申請書類の作成】</t>
    <rPh sb="1" eb="7">
      <t>テイタンソケンチクブツ</t>
    </rPh>
    <rPh sb="7" eb="10">
      <t>シンセイショ</t>
    </rPh>
    <rPh sb="12" eb="14">
      <t>サクセイ</t>
    </rPh>
    <phoneticPr fontId="49"/>
  </si>
  <si>
    <t xml:space="preserve">　低炭素建築物の認定申請に係る建築物の設計にあたり、建築士法第１８条第１項の規定に従い下記に掲げる事項を調査しました。 </t>
    <rPh sb="1" eb="4">
      <t>テイタンソ</t>
    </rPh>
    <rPh sb="4" eb="7">
      <t>ケンチクブツ</t>
    </rPh>
    <rPh sb="8" eb="10">
      <t>ニンテイ</t>
    </rPh>
    <rPh sb="10" eb="12">
      <t>シンセイ</t>
    </rPh>
    <rPh sb="13" eb="14">
      <t>カカワ</t>
    </rPh>
    <rPh sb="15" eb="18">
      <t>ケンチクブツ</t>
    </rPh>
    <rPh sb="19" eb="21">
      <t>セッケイ</t>
    </rPh>
    <rPh sb="26" eb="29">
      <t>ケンチクシ</t>
    </rPh>
    <rPh sb="29" eb="30">
      <t>ホウ</t>
    </rPh>
    <rPh sb="30" eb="31">
      <t>ダイ</t>
    </rPh>
    <rPh sb="33" eb="34">
      <t>ジョウ</t>
    </rPh>
    <rPh sb="34" eb="35">
      <t>ダイ</t>
    </rPh>
    <rPh sb="36" eb="37">
      <t>コウ</t>
    </rPh>
    <rPh sb="38" eb="40">
      <t>キテイ</t>
    </rPh>
    <rPh sb="41" eb="42">
      <t>シタガ</t>
    </rPh>
    <rPh sb="43" eb="45">
      <t>カキ</t>
    </rPh>
    <rPh sb="46" eb="47">
      <t>カカ</t>
    </rPh>
    <rPh sb="49" eb="51">
      <t>ジコウ</t>
    </rPh>
    <rPh sb="52" eb="54">
      <t>チョウサ</t>
    </rPh>
    <phoneticPr fontId="24"/>
  </si>
  <si>
    <t>低炭素建築物新築等計画認定申請書</t>
    <rPh sb="0" eb="3">
      <t>テイタンソ</t>
    </rPh>
    <rPh sb="3" eb="6">
      <t>ケンチクブツ</t>
    </rPh>
    <rPh sb="6" eb="8">
      <t>シンチク</t>
    </rPh>
    <rPh sb="8" eb="9">
      <t>トウ</t>
    </rPh>
    <rPh sb="9" eb="11">
      <t>ケイカク</t>
    </rPh>
    <rPh sb="11" eb="13">
      <t>ニンテイ</t>
    </rPh>
    <rPh sb="13" eb="16">
      <t>シンセイショ</t>
    </rPh>
    <phoneticPr fontId="24"/>
  </si>
  <si>
    <t>．この様式において、次に掲げる用語の意義は、それぞれ次のとおりとします。</t>
    <phoneticPr fontId="24"/>
  </si>
  <si>
    <t>①一戸建ての住宅</t>
    <phoneticPr fontId="24"/>
  </si>
  <si>
    <t>一棟の建築物からなる一戸の住宅で、住宅以外の用途に供する部分を有しないもの</t>
    <phoneticPr fontId="24"/>
  </si>
  <si>
    <t>②共同住宅等</t>
    <phoneticPr fontId="24"/>
  </si>
  <si>
    <t>共同住宅、長屋その他の一戸建ての住宅以外の住宅</t>
    <phoneticPr fontId="24"/>
  </si>
  <si>
    <t>③非住宅建築物</t>
    <phoneticPr fontId="24"/>
  </si>
  <si>
    <t>住宅以外の用途のみに供する建築物</t>
    <phoneticPr fontId="24"/>
  </si>
  <si>
    <t>④複合建築物</t>
    <phoneticPr fontId="24"/>
  </si>
  <si>
    <t>住宅の用途及び住宅以外の用途に供する建築物</t>
    <phoneticPr fontId="24"/>
  </si>
  <si>
    <t>．申請者が法人である場合には、代表者の氏名を併せて記載してください</t>
    <rPh sb="1" eb="3">
      <t>シンセイ</t>
    </rPh>
    <rPh sb="3" eb="4">
      <t>シャ</t>
    </rPh>
    <rPh sb="5" eb="7">
      <t>ホウジン</t>
    </rPh>
    <rPh sb="10" eb="12">
      <t>バアイ</t>
    </rPh>
    <rPh sb="15" eb="18">
      <t>ダイヒョウシャ</t>
    </rPh>
    <rPh sb="19" eb="21">
      <t>シメイ</t>
    </rPh>
    <rPh sb="22" eb="23">
      <t>アワ</t>
    </rPh>
    <rPh sb="25" eb="27">
      <t>キサイ</t>
    </rPh>
    <phoneticPr fontId="24"/>
  </si>
  <si>
    <t>．【申請の対象とする範囲】の欄は、一戸建ての住宅、非住宅建築物又は共同住宅等若しくは複合建築物の全体に係る申請の場合には「建築物全体」に、共同住宅等又は複合建築物の住戸の部分のみに係る申請の場合には「住戸の部分のみ」に、共同住宅等又は複合建築物の全体及び住戸の部分の両方に係る申請の場合には「建築物全体及び住戸の部分」に、「✓」マークを入れてください。</t>
    <phoneticPr fontId="24"/>
  </si>
  <si>
    <t>【３．敷地面積】</t>
    <rPh sb="3" eb="5">
      <t>シキチ</t>
    </rPh>
    <rPh sb="5" eb="7">
      <t>メンセキ</t>
    </rPh>
    <phoneticPr fontId="24"/>
  </si>
  <si>
    <t>【６．階数】</t>
    <rPh sb="3" eb="5">
      <t>カイスウ</t>
    </rPh>
    <phoneticPr fontId="24"/>
  </si>
  <si>
    <t>認定申請対象住戸</t>
    <rPh sb="0" eb="2">
      <t>ニンテイ</t>
    </rPh>
    <rPh sb="2" eb="4">
      <t>シンセイ</t>
    </rPh>
    <rPh sb="4" eb="6">
      <t>タイショウ</t>
    </rPh>
    <rPh sb="6" eb="8">
      <t>ジュウコ</t>
    </rPh>
    <phoneticPr fontId="24"/>
  </si>
  <si>
    <t>【９．工事種別】</t>
    <rPh sb="3" eb="5">
      <t>コウジ</t>
    </rPh>
    <rPh sb="5" eb="7">
      <t>シュベツ</t>
    </rPh>
    <phoneticPr fontId="24"/>
  </si>
  <si>
    <t>空気調和設備等の改修</t>
    <rPh sb="8" eb="10">
      <t>カイシュウ</t>
    </rPh>
    <phoneticPr fontId="24"/>
  </si>
  <si>
    <t>【10．構造】</t>
    <rPh sb="4" eb="6">
      <t>コウゾウ</t>
    </rPh>
    <phoneticPr fontId="24"/>
  </si>
  <si>
    <t>【11．建築物の構造及び設備の概要】</t>
    <phoneticPr fontId="24"/>
  </si>
  <si>
    <t>1.</t>
    <phoneticPr fontId="24"/>
  </si>
  <si>
    <t>一次エネルギー消費量に関する基準</t>
    <rPh sb="0" eb="2">
      <t>イチジ</t>
    </rPh>
    <rPh sb="7" eb="10">
      <t>ショウヒリョウ</t>
    </rPh>
    <rPh sb="11" eb="12">
      <t>カン</t>
    </rPh>
    <rPh sb="14" eb="16">
      <t>キジュン</t>
    </rPh>
    <phoneticPr fontId="24"/>
  </si>
  <si>
    <t>基準一次エネルギー消費量</t>
  </si>
  <si>
    <t>GJ/年</t>
  </si>
  <si>
    <t>設計一次エネルギー消費量</t>
  </si>
  <si>
    <t>特別な調査または研究の結果に基づく計算方法及び計算結果</t>
    <rPh sb="0" eb="2">
      <t>トクベツ</t>
    </rPh>
    <rPh sb="3" eb="5">
      <t>チョウサ</t>
    </rPh>
    <rPh sb="8" eb="10">
      <t>ケンキュウ</t>
    </rPh>
    <rPh sb="11" eb="13">
      <t>ケッカ</t>
    </rPh>
    <rPh sb="14" eb="15">
      <t>モト</t>
    </rPh>
    <rPh sb="17" eb="19">
      <t>ケイサン</t>
    </rPh>
    <rPh sb="19" eb="21">
      <t>ホウホウ</t>
    </rPh>
    <rPh sb="21" eb="22">
      <t>オヨ</t>
    </rPh>
    <rPh sb="23" eb="25">
      <t>ケイサン</t>
    </rPh>
    <rPh sb="25" eb="27">
      <t>ケッカ</t>
    </rPh>
    <phoneticPr fontId="24"/>
  </si>
  <si>
    <t>（</t>
    <phoneticPr fontId="24"/>
  </si>
  <si>
    <t>）</t>
    <phoneticPr fontId="24"/>
  </si>
  <si>
    <t>2.</t>
    <phoneticPr fontId="24"/>
  </si>
  <si>
    <t>外壁、窓等を通して熱の損失の防止に関する基準</t>
    <rPh sb="0" eb="2">
      <t>ガイヘキ</t>
    </rPh>
    <rPh sb="3" eb="4">
      <t>マド</t>
    </rPh>
    <rPh sb="4" eb="5">
      <t>トウ</t>
    </rPh>
    <rPh sb="6" eb="7">
      <t>トオ</t>
    </rPh>
    <rPh sb="9" eb="10">
      <t>ネツ</t>
    </rPh>
    <rPh sb="11" eb="13">
      <t>ソンシツ</t>
    </rPh>
    <rPh sb="14" eb="16">
      <t>ボウシ</t>
    </rPh>
    <rPh sb="17" eb="18">
      <t>カン</t>
    </rPh>
    <rPh sb="20" eb="22">
      <t>キジュン</t>
    </rPh>
    <phoneticPr fontId="24"/>
  </si>
  <si>
    <t>(1)一戸建ての住宅、共同住宅等又は複合建築物（住宅の用途に供する部分）</t>
    <rPh sb="2" eb="4">
      <t>イッコ</t>
    </rPh>
    <rPh sb="4" eb="5">
      <t>ダ</t>
    </rPh>
    <rPh sb="7" eb="9">
      <t>ジュウタク</t>
    </rPh>
    <rPh sb="10" eb="12">
      <t>キョウドウ</t>
    </rPh>
    <rPh sb="12" eb="14">
      <t>ジュウタク</t>
    </rPh>
    <rPh sb="14" eb="15">
      <t>トウ</t>
    </rPh>
    <rPh sb="15" eb="16">
      <t>マタ</t>
    </rPh>
    <rPh sb="17" eb="19">
      <t>フクゴウ</t>
    </rPh>
    <rPh sb="19" eb="22">
      <t>ケンチクブツ</t>
    </rPh>
    <rPh sb="23" eb="25">
      <t>ジュウタク</t>
    </rPh>
    <rPh sb="26" eb="28">
      <t>ヨウト</t>
    </rPh>
    <rPh sb="29" eb="30">
      <t>キョウ</t>
    </rPh>
    <rPh sb="32" eb="34">
      <t>ブブン</t>
    </rPh>
    <phoneticPr fontId="24"/>
  </si>
  <si>
    <t>外皮平均熱貫流率</t>
  </si>
  <si>
    <t>W/㎡・K</t>
  </si>
  <si>
    <t>冷房期の平均日射熱取得率</t>
  </si>
  <si>
    <t>年間熱負荷係数</t>
  </si>
  <si>
    <t>MJ/㎡・年</t>
  </si>
  <si>
    <t>基準値</t>
    <rPh sb="0" eb="3">
      <t>キジュンチ</t>
    </rPh>
    <phoneticPr fontId="24"/>
  </si>
  <si>
    <t>法第５４条第２項の規定による申出の有無</t>
  </si>
  <si>
    <r>
      <t>．【２．市街化区域等】の欄は、新築等をしようとする建築物の敷地が存する区域が該当するチェックボックスに「</t>
    </r>
    <r>
      <rPr>
        <sz val="10.5"/>
        <color indexed="8"/>
        <rFont val="Wingdings 2"/>
        <family val="1"/>
        <charset val="2"/>
      </rPr>
      <t>P</t>
    </r>
    <r>
      <rPr>
        <sz val="10.5"/>
        <color indexed="8"/>
        <rFont val="ＭＳ 明朝"/>
        <family val="1"/>
        <charset val="128"/>
      </rPr>
      <t>」マークを入れてください。</t>
    </r>
    <phoneticPr fontId="24"/>
  </si>
  <si>
    <r>
      <t>．【７．建築物の用途】及び【９．工事種別】の欄は、該当するチェックボックスに「</t>
    </r>
    <r>
      <rPr>
        <sz val="10.5"/>
        <color indexed="8"/>
        <rFont val="Wingdings 2"/>
        <family val="1"/>
        <charset val="2"/>
      </rPr>
      <t>P</t>
    </r>
    <r>
      <rPr>
        <sz val="10.5"/>
        <color indexed="8"/>
        <rFont val="ＭＳ 明朝"/>
        <family val="1"/>
        <charset val="128"/>
      </rPr>
      <t>」マークを入れてください。</t>
    </r>
    <phoneticPr fontId="24"/>
  </si>
  <si>
    <t>．【８．建築物の住戸の数】の欄は、【７．建築物の用途】で「共同住宅等」又は「複合建築物」を選んだ場合のみ記載してください。</t>
    <phoneticPr fontId="24"/>
  </si>
  <si>
    <r>
      <t>「１．一次エネルギー消費量に関する基準」は「基準一次エネルギー消費量」及び「設計一次エネルギー消費量」又は「特別な調査又は研究の結果に基づく計算方法及び計算結果」の該当するチェックボックスに、「</t>
    </r>
    <r>
      <rPr>
        <sz val="10.5"/>
        <rFont val="Wingdings 2"/>
        <family val="1"/>
        <charset val="2"/>
      </rPr>
      <t>P</t>
    </r>
    <r>
      <rPr>
        <sz val="10.5"/>
        <rFont val="ＭＳ 明朝"/>
        <family val="1"/>
        <charset val="128"/>
      </rPr>
      <t>」マークを入れた上で、小数点第二位以下は切り上げた値を記載してください。</t>
    </r>
    <phoneticPr fontId="24"/>
  </si>
  <si>
    <r>
      <t>「２．外壁、窓等を通しての熱の損失の防止に関する基準」の「（１）一戸建ての住宅、共同住宅等又は複合建築物（住宅の用途に供する部分）」については、「外皮平均熱貫流率」及び「冷房期の平均日射熱取得率」又は「特別な調査又は研究の結果に基づく計算方法及び計算結果」の該当するチェックボックスに、「</t>
    </r>
    <r>
      <rPr>
        <sz val="10.5"/>
        <rFont val="Wingdings 2"/>
        <family val="1"/>
        <charset val="2"/>
      </rPr>
      <t>P</t>
    </r>
    <r>
      <rPr>
        <sz val="10.5"/>
        <rFont val="ＭＳ 明朝"/>
        <family val="1"/>
        <charset val="128"/>
      </rPr>
      <t>」マークを入れた上で記載してください。「（２）非住宅建築物又は複合建築物（住宅以外の用途に供する部分）」については、「年間熱負荷係数」又は「特別な調査又は研究の結果に基づく計算方法及び計算結果」の該当するチェックボックスに、「</t>
    </r>
    <r>
      <rPr>
        <sz val="10.5"/>
        <rFont val="Wingdings 2"/>
        <family val="1"/>
        <charset val="2"/>
      </rPr>
      <t>P</t>
    </r>
    <r>
      <rPr>
        <sz val="10.5"/>
        <rFont val="ＭＳ 明朝"/>
        <family val="1"/>
        <charset val="128"/>
      </rPr>
      <t>」マークを入れてください。「年間熱負荷係数」については、建築物の低炭素化誘導基準において定める「基準値」と併せて記載してください。「基準値」とは、年間熱負荷係数について基準とすべき値として建築物の低炭素化誘導基準において定めるものとします。</t>
    </r>
    <phoneticPr fontId="24"/>
  </si>
  <si>
    <t>この欄における次に掲げる用語の意義は、それぞれ次に定めるところによります。</t>
  </si>
  <si>
    <t>基準一次エネルギー消費量　建築物の床面積、設備等の条件により定まる、基準となる一次エネルギー消費量（１年間に消費するエネルギーの量を熱量に換算したものをいう。以下同じ。）として、建築物の低炭素化誘導基準において定めるものをいいます。</t>
    <phoneticPr fontId="24"/>
  </si>
  <si>
    <t>設計一次エネルギー消費量 建築物における実際の設計仕様の条件を基に算定した一次エネルギー消費量として、建築物の低炭素化誘導基準において定めるものをいいます。</t>
    <phoneticPr fontId="24"/>
  </si>
  <si>
    <t>③</t>
    <phoneticPr fontId="24"/>
  </si>
  <si>
    <t>外皮平均熱貫流率　建築物の内外の温度差１度当たりの総熱損失量（換気による熱損失を除く。）を外皮等（外気等（住宅の外気又は外気に通じる床裏、小屋裏、天井裏等をいう。）に接する天井（小屋裏又は天井裏が外気に通じていない場合には、屋根）、壁、床及び開口部、共同住宅における隣接する住戸又は共用部に接する部分等をいう。以下同じ。）面積の合計で除した値として、建築物の低炭素化誘導基準において定めるものをいいます。</t>
    <phoneticPr fontId="24"/>
  </si>
  <si>
    <t>④</t>
    <phoneticPr fontId="24"/>
  </si>
  <si>
    <t>冷房期の平均日射熱取得率　冷房期において、建築物に入射する日射量に対する室内に侵入する日射量の割合を外皮等面積で平均した値として、建築物の低炭素化誘導基準において定めるものをいいます。</t>
    <phoneticPr fontId="24"/>
  </si>
  <si>
    <t>⑤</t>
    <phoneticPr fontId="24"/>
  </si>
  <si>
    <t>年間熱負荷係数　屋内周囲空間の年間熱負荷を各階の屋内周囲空間の床面積の合計で除して得た値として、建築物の低炭素化誘導基準において定めるものをいいます。</t>
    <phoneticPr fontId="24"/>
  </si>
  <si>
    <t>．この面は、建築確認等他の制度の申請書の写しに必要事項を補って追加して記載した書面その他の記載すべき事項の全てが明示された別の書面をもって代えることができます。</t>
    <phoneticPr fontId="24"/>
  </si>
  <si>
    <t>〔申請に係る住戸に関する事項〕</t>
    <rPh sb="1" eb="3">
      <t>シンセイ</t>
    </rPh>
    <rPh sb="4" eb="5">
      <t>カカ</t>
    </rPh>
    <rPh sb="6" eb="8">
      <t>ジュウコ</t>
    </rPh>
    <rPh sb="9" eb="10">
      <t>カン</t>
    </rPh>
    <rPh sb="12" eb="14">
      <t>ジコウ</t>
    </rPh>
    <phoneticPr fontId="24"/>
  </si>
  <si>
    <t>【４．住戸のエネルギーの使用の効率性】</t>
  </si>
  <si>
    <t>．この面は、共同住宅等又は複合建築物の住戸の部分に係る申請を行う場合に、申請に係る住戸ごとに作成してください。</t>
    <phoneticPr fontId="24"/>
  </si>
  <si>
    <t>．住戸の階数が二以上である場合には、【３．専用部分の床面積】に各階ごとの床面積を併せて記載してください。</t>
    <phoneticPr fontId="24"/>
  </si>
  <si>
    <t>．【４．住戸のエネルギーの使用の効率性】の欄に用いる用語の意義は、第二面の注意５のとおりとします。</t>
    <phoneticPr fontId="24"/>
  </si>
  <si>
    <r>
      <t>「１．一次エネルギー消費量に関する基準」は｢基準一次エネルギー消費量」及び「設計一次エネルギー消費量」又は｢特別な調査又は研究の結果に基づく計算方法及び計算結果」の該当するチェックボックスに、「</t>
    </r>
    <r>
      <rPr>
        <sz val="10.5"/>
        <color indexed="8"/>
        <rFont val="Wingdings 2"/>
        <family val="1"/>
        <charset val="2"/>
      </rPr>
      <t></t>
    </r>
    <r>
      <rPr>
        <sz val="10.5"/>
        <color indexed="8"/>
        <rFont val="ＭＳ 明朝"/>
        <family val="1"/>
        <charset val="128"/>
      </rPr>
      <t>」マークを入れた上で記載してください。</t>
    </r>
    <phoneticPr fontId="24"/>
  </si>
  <si>
    <r>
      <t>「２．外壁、窓等を通しての熱の損失の防止に関する基準」については、「外皮平均熱貫流率」及び「冷房期の平均日射熱取得率」又は｢特別な調査又は研究の結果に基づく計算方法及び計算結果」の該当するチェックボックスに、「</t>
    </r>
    <r>
      <rPr>
        <sz val="10.5"/>
        <color indexed="8"/>
        <rFont val="Wingdings 2"/>
        <family val="1"/>
        <charset val="2"/>
      </rPr>
      <t></t>
    </r>
    <r>
      <rPr>
        <sz val="10.5"/>
        <color indexed="8"/>
        <rFont val="ＭＳ 明朝"/>
        <family val="1"/>
        <charset val="128"/>
      </rPr>
      <t>」マークを入れた上で記載してください。</t>
    </r>
    <phoneticPr fontId="24"/>
  </si>
  <si>
    <t>．この面は、他の制度の申請書の写しに必要事項を補うこと、複数の住戸に関する情報を集約して記載すること等により記載すべき事項の全てが明示された別の書面をもって代えることができます。</t>
    <phoneticPr fontId="24"/>
  </si>
  <si>
    <t>３．低炭素化のための建築物の新築等に関する工事の着手予定時期及び完了予定時期</t>
    <rPh sb="2" eb="5">
      <t>テイタンソ</t>
    </rPh>
    <rPh sb="5" eb="6">
      <t>カ</t>
    </rPh>
    <rPh sb="10" eb="13">
      <t>ケンチクブツ</t>
    </rPh>
    <rPh sb="14" eb="16">
      <t>シンチク</t>
    </rPh>
    <rPh sb="16" eb="17">
      <t>トウ</t>
    </rPh>
    <rPh sb="18" eb="19">
      <t>カン</t>
    </rPh>
    <rPh sb="21" eb="23">
      <t>コウジ</t>
    </rPh>
    <rPh sb="24" eb="26">
      <t>チャクシュ</t>
    </rPh>
    <rPh sb="26" eb="28">
      <t>ヨテイ</t>
    </rPh>
    <rPh sb="28" eb="30">
      <t>ジキ</t>
    </rPh>
    <rPh sb="30" eb="31">
      <t>オヨ</t>
    </rPh>
    <rPh sb="32" eb="34">
      <t>カンリョウ</t>
    </rPh>
    <rPh sb="34" eb="36">
      <t>ヨテイ</t>
    </rPh>
    <rPh sb="36" eb="38">
      <t>ジキ</t>
    </rPh>
    <phoneticPr fontId="24"/>
  </si>
  <si>
    <t>この面は、記載すべき事項の全てが明示された別の書面をもって代えることができます。</t>
  </si>
  <si>
    <t>　都市の低炭素化の促進に関する法律第５３条第１項の規定により、低炭素建築物新築等計画について認定を申請します。この申請書及び添付図書に記載の事項は、事実に相違ありません。</t>
    <rPh sb="1" eb="3">
      <t>トシ</t>
    </rPh>
    <rPh sb="4" eb="7">
      <t>テイタンソ</t>
    </rPh>
    <rPh sb="7" eb="8">
      <t>カ</t>
    </rPh>
    <rPh sb="9" eb="11">
      <t>ソクシン</t>
    </rPh>
    <rPh sb="12" eb="13">
      <t>カン</t>
    </rPh>
    <rPh sb="15" eb="17">
      <t>ホウリツ</t>
    </rPh>
    <rPh sb="17" eb="18">
      <t>ダイ</t>
    </rPh>
    <rPh sb="20" eb="21">
      <t>ジョウ</t>
    </rPh>
    <rPh sb="21" eb="22">
      <t>ダイ</t>
    </rPh>
    <rPh sb="23" eb="24">
      <t>コウ</t>
    </rPh>
    <rPh sb="25" eb="27">
      <t>キテイ</t>
    </rPh>
    <rPh sb="31" eb="34">
      <t>テイタンソ</t>
    </rPh>
    <rPh sb="34" eb="37">
      <t>ケンチクブツ</t>
    </rPh>
    <rPh sb="37" eb="39">
      <t>シンチク</t>
    </rPh>
    <rPh sb="39" eb="40">
      <t>トウ</t>
    </rPh>
    <rPh sb="40" eb="42">
      <t>ケイカク</t>
    </rPh>
    <rPh sb="46" eb="48">
      <t>ニンテイ</t>
    </rPh>
    <rPh sb="49" eb="51">
      <t>シンセイ</t>
    </rPh>
    <rPh sb="57" eb="60">
      <t>シンセイショ</t>
    </rPh>
    <rPh sb="60" eb="61">
      <t>オヨ</t>
    </rPh>
    <rPh sb="62" eb="64">
      <t>テンプ</t>
    </rPh>
    <rPh sb="64" eb="66">
      <t>トショ</t>
    </rPh>
    <rPh sb="67" eb="69">
      <t>キサイ</t>
    </rPh>
    <rPh sb="70" eb="72">
      <t>ジコウ</t>
    </rPh>
    <rPh sb="74" eb="76">
      <t>ジジツ</t>
    </rPh>
    <rPh sb="77" eb="79">
      <t>ソウイ</t>
    </rPh>
    <phoneticPr fontId="24"/>
  </si>
  <si>
    <t>低 炭 素 建 築 物 新 築 等 計 画</t>
    <phoneticPr fontId="24"/>
  </si>
  <si>
    <t>【２．市街化区域等】</t>
    <phoneticPr fontId="24"/>
  </si>
  <si>
    <t>市街化区域</t>
    <phoneticPr fontId="24"/>
  </si>
  <si>
    <t>区域区分が定められていない都市計画区域のうち用途地域が定められている土地の区域</t>
    <phoneticPr fontId="24"/>
  </si>
  <si>
    <t>【８．建築物の住戸数】</t>
  </si>
  <si>
    <t>【８．建築物の住戸数】</t>
    <phoneticPr fontId="38"/>
  </si>
  <si>
    <t>（共同住宅等の場合のみ入力）</t>
    <rPh sb="1" eb="3">
      <t>キョウドウ</t>
    </rPh>
    <rPh sb="3" eb="6">
      <t>ジュウタクトウ</t>
    </rPh>
    <rPh sb="7" eb="9">
      <t>バアイ</t>
    </rPh>
    <rPh sb="11" eb="13">
      <t>ニュウリョク</t>
    </rPh>
    <phoneticPr fontId="24"/>
  </si>
  <si>
    <t>【10．構造】</t>
    <phoneticPr fontId="38"/>
  </si>
  <si>
    <t>【12．該当する地域区分】</t>
    <phoneticPr fontId="24"/>
  </si>
  <si>
    <t>1.</t>
  </si>
  <si>
    <t>2.</t>
  </si>
  <si>
    <t>(2)非住宅建築物又は複合建築物（住宅以外の用途に供する部分）</t>
  </si>
  <si>
    <t>）</t>
    <phoneticPr fontId="24"/>
  </si>
  <si>
    <t>）</t>
    <phoneticPr fontId="24"/>
  </si>
  <si>
    <t>２．低炭素化のための建築物の新築等に係る資金計画</t>
    <rPh sb="2" eb="5">
      <t>テイタンソ</t>
    </rPh>
    <rPh sb="5" eb="6">
      <t>カ</t>
    </rPh>
    <rPh sb="10" eb="13">
      <t>ケンチクブツ</t>
    </rPh>
    <rPh sb="14" eb="16">
      <t>シンチク</t>
    </rPh>
    <rPh sb="16" eb="17">
      <t>トウ</t>
    </rPh>
    <rPh sb="18" eb="19">
      <t>カカ</t>
    </rPh>
    <rPh sb="20" eb="22">
      <t>シキン</t>
    </rPh>
    <rPh sb="22" eb="24">
      <t>ケイカク</t>
    </rPh>
    <phoneticPr fontId="24"/>
  </si>
  <si>
    <t>３．低炭素化のための建築物の新築等に関する工事の着手予定時期及び完了予定時期</t>
  </si>
  <si>
    <t>[工事の着手の予定年月日]</t>
    <phoneticPr fontId="24"/>
  </si>
  <si>
    <t>[工事の完了の予定年月日]</t>
    <phoneticPr fontId="24"/>
  </si>
  <si>
    <t>２．低炭素化のための建築物の新築等に係る資金計画</t>
    <rPh sb="2" eb="5">
      <t>テイタンソ</t>
    </rPh>
    <rPh sb="5" eb="6">
      <t>カ</t>
    </rPh>
    <rPh sb="10" eb="13">
      <t>ケンチクブツ</t>
    </rPh>
    <rPh sb="14" eb="16">
      <t>シンチク</t>
    </rPh>
    <rPh sb="16" eb="17">
      <t>トウ</t>
    </rPh>
    <rPh sb="18" eb="19">
      <t>カカ</t>
    </rPh>
    <rPh sb="20" eb="22">
      <t>シキン</t>
    </rPh>
    <rPh sb="22" eb="24">
      <t>ケイカク</t>
    </rPh>
    <phoneticPr fontId="38"/>
  </si>
  <si>
    <t>低炭素建築物新築等計画に係る技術的審査依頼書（複数依頼者）</t>
    <rPh sb="23" eb="25">
      <t>フクスウ</t>
    </rPh>
    <rPh sb="25" eb="27">
      <t>イライ</t>
    </rPh>
    <rPh sb="27" eb="28">
      <t>シャ</t>
    </rPh>
    <phoneticPr fontId="24"/>
  </si>
  <si>
    <t>※区域内の場合は認定されません。</t>
    <rPh sb="1" eb="4">
      <t>クイキナイ</t>
    </rPh>
    <rPh sb="5" eb="7">
      <t>バアイ</t>
    </rPh>
    <rPh sb="8" eb="10">
      <t>ニンテイ</t>
    </rPh>
    <phoneticPr fontId="38"/>
  </si>
  <si>
    <t>小数点第二位を切り上げ</t>
    <rPh sb="0" eb="3">
      <t>ショウスウテン</t>
    </rPh>
    <rPh sb="3" eb="5">
      <t>ダイニ</t>
    </rPh>
    <rPh sb="5" eb="6">
      <t>イ</t>
    </rPh>
    <rPh sb="7" eb="8">
      <t>キ</t>
    </rPh>
    <rPh sb="9" eb="10">
      <t>ア</t>
    </rPh>
    <phoneticPr fontId="38"/>
  </si>
  <si>
    <t>小数点第三位を切り上げ</t>
    <rPh sb="0" eb="3">
      <t>ショウスウテン</t>
    </rPh>
    <rPh sb="3" eb="4">
      <t>ダイ</t>
    </rPh>
    <rPh sb="4" eb="6">
      <t>３イ</t>
    </rPh>
    <rPh sb="7" eb="8">
      <t>キ</t>
    </rPh>
    <rPh sb="9" eb="10">
      <t>ア</t>
    </rPh>
    <phoneticPr fontId="38"/>
  </si>
  <si>
    <t>小数点第二位を切り上げ</t>
    <rPh sb="0" eb="3">
      <t>ショウスウテン</t>
    </rPh>
    <rPh sb="3" eb="4">
      <t>ダイ</t>
    </rPh>
    <rPh sb="5" eb="6">
      <t>イ</t>
    </rPh>
    <rPh sb="7" eb="8">
      <t>キ</t>
    </rPh>
    <rPh sb="9" eb="10">
      <t>ア</t>
    </rPh>
    <phoneticPr fontId="38"/>
  </si>
  <si>
    <t>小数点第一位を切り上げ</t>
    <rPh sb="0" eb="3">
      <t>ショウスウテン</t>
    </rPh>
    <rPh sb="3" eb="4">
      <t>ダイ</t>
    </rPh>
    <rPh sb="4" eb="5">
      <t>１</t>
    </rPh>
    <rPh sb="5" eb="6">
      <t>イ</t>
    </rPh>
    <rPh sb="7" eb="8">
      <t>キ</t>
    </rPh>
    <rPh sb="9" eb="10">
      <t>ア</t>
    </rPh>
    <phoneticPr fontId="38"/>
  </si>
  <si>
    <t>都市の緑地の保全への配慮が必要な地域地区等に関する調査票</t>
    <rPh sb="0" eb="2">
      <t>トシ</t>
    </rPh>
    <rPh sb="3" eb="5">
      <t>リョクチ</t>
    </rPh>
    <rPh sb="6" eb="8">
      <t>ホゼン</t>
    </rPh>
    <rPh sb="10" eb="12">
      <t>ハイリョ</t>
    </rPh>
    <rPh sb="13" eb="15">
      <t>ヒツヨウ</t>
    </rPh>
    <rPh sb="16" eb="18">
      <t>チイキ</t>
    </rPh>
    <rPh sb="18" eb="20">
      <t>チク</t>
    </rPh>
    <rPh sb="20" eb="21">
      <t>トウ</t>
    </rPh>
    <rPh sb="22" eb="23">
      <t>カン</t>
    </rPh>
    <rPh sb="25" eb="28">
      <t>チョウサヒョウ</t>
    </rPh>
    <phoneticPr fontId="24"/>
  </si>
  <si>
    <t>都市緑地法に定める「緑地保全地域」に適合</t>
    <rPh sb="0" eb="2">
      <t>トシ</t>
    </rPh>
    <rPh sb="2" eb="4">
      <t>リョクチ</t>
    </rPh>
    <rPh sb="4" eb="5">
      <t>ホウ</t>
    </rPh>
    <rPh sb="6" eb="7">
      <t>サダ</t>
    </rPh>
    <rPh sb="10" eb="12">
      <t>リョクチ</t>
    </rPh>
    <rPh sb="12" eb="14">
      <t>ホゼン</t>
    </rPh>
    <rPh sb="14" eb="16">
      <t>チイキ</t>
    </rPh>
    <rPh sb="18" eb="20">
      <t>テキゴウ</t>
    </rPh>
    <phoneticPr fontId="24"/>
  </si>
  <si>
    <t>都市緑地法に定める「緑地協定」に適合</t>
    <phoneticPr fontId="24"/>
  </si>
  <si>
    <t>生産緑地法に定める「生産緑地地区」に適合</t>
    <rPh sb="18" eb="20">
      <t>テキゴウ</t>
    </rPh>
    <phoneticPr fontId="24"/>
  </si>
  <si>
    <t>建築基準法に定める「建築協定」に適合</t>
    <rPh sb="16" eb="18">
      <t>テキゴウ</t>
    </rPh>
    <phoneticPr fontId="24"/>
  </si>
  <si>
    <t>緑地保全に関する市町村の条例に適合</t>
    <rPh sb="8" eb="11">
      <t>シチョウソン</t>
    </rPh>
    <rPh sb="12" eb="14">
      <t>ジョウレイ</t>
    </rPh>
    <phoneticPr fontId="24"/>
  </si>
  <si>
    <t>該当なし</t>
    <rPh sb="0" eb="2">
      <t>ガイトウ</t>
    </rPh>
    <phoneticPr fontId="24"/>
  </si>
  <si>
    <t>低炭素建築物の認定基準</t>
    <rPh sb="0" eb="3">
      <t>テイタンソ</t>
    </rPh>
    <rPh sb="3" eb="6">
      <t>ケンチクブツ</t>
    </rPh>
    <rPh sb="7" eb="9">
      <t>ニンテイ</t>
    </rPh>
    <rPh sb="9" eb="11">
      <t>キジュン</t>
    </rPh>
    <phoneticPr fontId="24"/>
  </si>
  <si>
    <t>都市の緑地の保全への配慮</t>
    <rPh sb="0" eb="2">
      <t>トシ</t>
    </rPh>
    <rPh sb="3" eb="5">
      <t>リョクチ</t>
    </rPh>
    <rPh sb="6" eb="8">
      <t>ホゼン</t>
    </rPh>
    <rPh sb="10" eb="12">
      <t>ハイリョ</t>
    </rPh>
    <phoneticPr fontId="24"/>
  </si>
  <si>
    <t>都市緑地法に定める「特別緑地保全地域」に適合</t>
    <rPh sb="0" eb="2">
      <t>トシ</t>
    </rPh>
    <rPh sb="2" eb="4">
      <t>リョクチ</t>
    </rPh>
    <rPh sb="4" eb="5">
      <t>ホウ</t>
    </rPh>
    <rPh sb="6" eb="7">
      <t>サダ</t>
    </rPh>
    <rPh sb="10" eb="12">
      <t>トクベツ</t>
    </rPh>
    <rPh sb="12" eb="14">
      <t>リョクチ</t>
    </rPh>
    <rPh sb="14" eb="16">
      <t>ホゼン</t>
    </rPh>
    <rPh sb="16" eb="18">
      <t>チイキ</t>
    </rPh>
    <rPh sb="20" eb="22">
      <t>テキゴウ</t>
    </rPh>
    <phoneticPr fontId="24"/>
  </si>
  <si>
    <t>都市緑地法に定める「緑地地域」に適合</t>
    <phoneticPr fontId="24"/>
  </si>
  <si>
    <t>○</t>
    <phoneticPr fontId="37"/>
  </si>
  <si>
    <t>×</t>
  </si>
  <si>
    <t>×</t>
    <phoneticPr fontId="37"/>
  </si>
  <si>
    <t>都市緑地法
第12条</t>
    <rPh sb="0" eb="2">
      <t>トシ</t>
    </rPh>
    <rPh sb="2" eb="4">
      <t>リョクチ</t>
    </rPh>
    <rPh sb="4" eb="5">
      <t>ホウ</t>
    </rPh>
    <rPh sb="6" eb="7">
      <t>ダイ</t>
    </rPh>
    <rPh sb="9" eb="10">
      <t>ジョウ</t>
    </rPh>
    <phoneticPr fontId="37"/>
  </si>
  <si>
    <t>緑地保全地域</t>
    <rPh sb="0" eb="2">
      <t>リョクチ</t>
    </rPh>
    <rPh sb="2" eb="4">
      <t>ホゼン</t>
    </rPh>
    <rPh sb="4" eb="6">
      <t>チイキ</t>
    </rPh>
    <phoneticPr fontId="37"/>
  </si>
  <si>
    <t>都市緑地法
第34条</t>
    <rPh sb="0" eb="2">
      <t>トシ</t>
    </rPh>
    <rPh sb="2" eb="4">
      <t>リョクチ</t>
    </rPh>
    <rPh sb="4" eb="5">
      <t>ホウ</t>
    </rPh>
    <rPh sb="6" eb="7">
      <t>ダイ</t>
    </rPh>
    <rPh sb="9" eb="10">
      <t>ジョウ</t>
    </rPh>
    <phoneticPr fontId="37"/>
  </si>
  <si>
    <t>都市緑地法
第45条</t>
    <rPh sb="0" eb="2">
      <t>トシ</t>
    </rPh>
    <rPh sb="2" eb="4">
      <t>リョクチ</t>
    </rPh>
    <rPh sb="4" eb="5">
      <t>ホウ</t>
    </rPh>
    <rPh sb="6" eb="7">
      <t>ダイ</t>
    </rPh>
    <rPh sb="9" eb="10">
      <t>ジョウ</t>
    </rPh>
    <phoneticPr fontId="37"/>
  </si>
  <si>
    <t>【住宅又は建築物の名称】</t>
    <phoneticPr fontId="24"/>
  </si>
  <si>
    <t>【住宅又は建築物の名称】</t>
    <phoneticPr fontId="38"/>
  </si>
  <si>
    <t>№</t>
    <phoneticPr fontId="37"/>
  </si>
  <si>
    <t>専用部分の床面積</t>
    <rPh sb="0" eb="2">
      <t>センヨウ</t>
    </rPh>
    <rPh sb="2" eb="4">
      <t>ブブン</t>
    </rPh>
    <rPh sb="5" eb="8">
      <t>ユカメンセキ</t>
    </rPh>
    <phoneticPr fontId="37"/>
  </si>
  <si>
    <t>各階ごとの床面積</t>
    <rPh sb="0" eb="2">
      <t>カクカイ</t>
    </rPh>
    <rPh sb="5" eb="8">
      <t>ユカメンセキ</t>
    </rPh>
    <phoneticPr fontId="37"/>
  </si>
  <si>
    <t>1.一次エネルギー消費量に関する基準</t>
    <phoneticPr fontId="24"/>
  </si>
  <si>
    <t>2.外壁、窓等を通して熱の損失の防止に関する基準</t>
    <phoneticPr fontId="24"/>
  </si>
  <si>
    <t>[階]</t>
    <rPh sb="1" eb="2">
      <t>カイ</t>
    </rPh>
    <phoneticPr fontId="37"/>
  </si>
  <si>
    <t>[㎡]</t>
    <phoneticPr fontId="37"/>
  </si>
  <si>
    <t>[GJ/年]</t>
    <phoneticPr fontId="37"/>
  </si>
  <si>
    <t>[W/㎡・K]</t>
    <phoneticPr fontId="37"/>
  </si>
  <si>
    <t>1.住戸の番号</t>
    <phoneticPr fontId="37"/>
  </si>
  <si>
    <t>2.住戸の存する階</t>
    <phoneticPr fontId="37"/>
  </si>
  <si>
    <t>3.専用部分の床面積</t>
    <phoneticPr fontId="37"/>
  </si>
  <si>
    <t>4.住戸のエネルギーの使用の効率性</t>
    <phoneticPr fontId="37"/>
  </si>
  <si>
    <t>（注意）</t>
    <rPh sb="1" eb="3">
      <t>チュウイ</t>
    </rPh>
    <phoneticPr fontId="37"/>
  </si>
  <si>
    <t>．住戸の階数が二以上である場合には、【3.専用部分の床面積】に各階ごとの床面積を併せて記載してください。</t>
    <phoneticPr fontId="24"/>
  </si>
  <si>
    <t>．【4.住戸のエネルギーの使用の効率性】の欄に用いる用語の意義は、第二面の注意５のとおりとします。</t>
    <phoneticPr fontId="24"/>
  </si>
  <si>
    <t>【建築協定の名称】</t>
    <rPh sb="1" eb="3">
      <t>ケンチク</t>
    </rPh>
    <rPh sb="3" eb="5">
      <t>キョウテイ</t>
    </rPh>
    <rPh sb="6" eb="8">
      <t>メイショウ</t>
    </rPh>
    <phoneticPr fontId="38"/>
  </si>
  <si>
    <t>名称</t>
    <rPh sb="0" eb="2">
      <t>メイショウ</t>
    </rPh>
    <phoneticPr fontId="24"/>
  </si>
  <si>
    <t>緑地保全計画</t>
    <phoneticPr fontId="24"/>
  </si>
  <si>
    <t>申請者４</t>
    <rPh sb="0" eb="3">
      <t>シンセイシャ</t>
    </rPh>
    <phoneticPr fontId="24"/>
  </si>
  <si>
    <t>申請者３</t>
    <rPh sb="0" eb="3">
      <t>シンセイシャ</t>
    </rPh>
    <phoneticPr fontId="24"/>
  </si>
  <si>
    <t>申請者２</t>
    <rPh sb="0" eb="3">
      <t>シンセイシャ</t>
    </rPh>
    <phoneticPr fontId="24"/>
  </si>
  <si>
    <t>複数申請者の概要</t>
    <rPh sb="0" eb="2">
      <t>フクスウ</t>
    </rPh>
    <rPh sb="2" eb="5">
      <t>シンセイシャ</t>
    </rPh>
    <rPh sb="6" eb="8">
      <t>ガイヨウ</t>
    </rPh>
    <phoneticPr fontId="24"/>
  </si>
  <si>
    <t>認　定　申　請　書（複数申請者）</t>
    <rPh sb="10" eb="12">
      <t>フクスウ</t>
    </rPh>
    <rPh sb="12" eb="14">
      <t>シンセイ</t>
    </rPh>
    <rPh sb="14" eb="15">
      <t>シャ</t>
    </rPh>
    <phoneticPr fontId="24"/>
  </si>
  <si>
    <t>シートの構成に戻る</t>
    <rPh sb="4" eb="6">
      <t>コウセイ</t>
    </rPh>
    <rPh sb="7" eb="8">
      <t>モド</t>
    </rPh>
    <phoneticPr fontId="38"/>
  </si>
  <si>
    <t>調査票</t>
    <rPh sb="0" eb="3">
      <t>チョウサヒョウ</t>
    </rPh>
    <phoneticPr fontId="15"/>
  </si>
  <si>
    <t>第一面</t>
    <rPh sb="0" eb="2">
      <t>ダイイチ</t>
    </rPh>
    <rPh sb="2" eb="3">
      <t>メン</t>
    </rPh>
    <phoneticPr fontId="38"/>
  </si>
  <si>
    <t>第二面</t>
    <rPh sb="0" eb="1">
      <t>ダイ</t>
    </rPh>
    <rPh sb="1" eb="2">
      <t>ニ</t>
    </rPh>
    <rPh sb="2" eb="3">
      <t>メン</t>
    </rPh>
    <phoneticPr fontId="38"/>
  </si>
  <si>
    <t>技術的審査依頼書</t>
    <rPh sb="0" eb="3">
      <t>ギジュツテキ</t>
    </rPh>
    <rPh sb="3" eb="5">
      <t>シンサ</t>
    </rPh>
    <rPh sb="5" eb="8">
      <t>イライショ</t>
    </rPh>
    <phoneticPr fontId="15"/>
  </si>
  <si>
    <t>認定申請書</t>
    <rPh sb="0" eb="2">
      <t>ニンテイ</t>
    </rPh>
    <rPh sb="2" eb="5">
      <t>シンセイショ</t>
    </rPh>
    <phoneticPr fontId="15"/>
  </si>
  <si>
    <t>空気調和設備等の改修</t>
    <rPh sb="8" eb="10">
      <t>カイシュウ</t>
    </rPh>
    <phoneticPr fontId="37"/>
  </si>
  <si>
    <t>取り込み可能 確認申請ファイルのバージョン</t>
    <rPh sb="0" eb="1">
      <t>ト</t>
    </rPh>
    <rPh sb="2" eb="3">
      <t>コ</t>
    </rPh>
    <rPh sb="4" eb="6">
      <t>カノウ</t>
    </rPh>
    <rPh sb="7" eb="9">
      <t>カクニン</t>
    </rPh>
    <rPh sb="9" eb="11">
      <t>シンセイ</t>
    </rPh>
    <phoneticPr fontId="37"/>
  </si>
  <si>
    <t>入力シートに戻る</t>
    <rPh sb="0" eb="2">
      <t>ニュウリョク</t>
    </rPh>
    <rPh sb="6" eb="7">
      <t>モド</t>
    </rPh>
    <phoneticPr fontId="37"/>
  </si>
  <si>
    <t>調査票</t>
    <rPh sb="0" eb="3">
      <t>チョウサヒョウ</t>
    </rPh>
    <phoneticPr fontId="24"/>
  </si>
  <si>
    <t>都市計画法に定める「都市施設緑地」の区域外</t>
    <rPh sb="6" eb="7">
      <t>サダ</t>
    </rPh>
    <rPh sb="18" eb="21">
      <t>クイキガイ</t>
    </rPh>
    <phoneticPr fontId="24"/>
  </si>
  <si>
    <t>用途地域が無い地域は、
低炭素認定を受けることが出来ません。</t>
    <rPh sb="0" eb="2">
      <t>ヨウト</t>
    </rPh>
    <rPh sb="2" eb="4">
      <t>チイキ</t>
    </rPh>
    <rPh sb="5" eb="6">
      <t>ナ</t>
    </rPh>
    <rPh sb="7" eb="9">
      <t>チイキ</t>
    </rPh>
    <rPh sb="12" eb="15">
      <t>テイタンソ</t>
    </rPh>
    <rPh sb="15" eb="17">
      <t>ニンテイ</t>
    </rPh>
    <rPh sb="18" eb="19">
      <t>ウ</t>
    </rPh>
    <rPh sb="24" eb="26">
      <t>デキ</t>
    </rPh>
    <phoneticPr fontId="38"/>
  </si>
  <si>
    <t>◆</t>
    <phoneticPr fontId="37"/>
  </si>
  <si>
    <t>都市の緑地の保全への配慮が必要な地域地区に関する調査票</t>
    <phoneticPr fontId="37"/>
  </si>
  <si>
    <t>◆</t>
    <phoneticPr fontId="37"/>
  </si>
  <si>
    <t>低炭素建築物新築等計画に係る技術的審査依頼書</t>
    <phoneticPr fontId="37"/>
  </si>
  <si>
    <t>認定申請書</t>
    <phoneticPr fontId="37"/>
  </si>
  <si>
    <r>
      <t>網掛けのセルは確認申請ファイルからデータを取り込んているので、入力不要です。</t>
    </r>
    <r>
      <rPr>
        <b/>
        <u/>
        <sz val="11"/>
        <color theme="1"/>
        <rFont val="ＭＳ Ｐゴシック"/>
        <family val="3"/>
        <charset val="128"/>
      </rPr>
      <t>確認申請ファイルから内容を変更したい場合は、そのまま入力してください。</t>
    </r>
    <rPh sb="0" eb="2">
      <t>アミカ</t>
    </rPh>
    <rPh sb="7" eb="9">
      <t>カクニン</t>
    </rPh>
    <rPh sb="9" eb="11">
      <t>シンセイ</t>
    </rPh>
    <rPh sb="21" eb="22">
      <t>ト</t>
    </rPh>
    <rPh sb="23" eb="24">
      <t>コ</t>
    </rPh>
    <rPh sb="31" eb="33">
      <t>ニュウリョク</t>
    </rPh>
    <rPh sb="33" eb="35">
      <t>フヨウ</t>
    </rPh>
    <rPh sb="38" eb="42">
      <t>カクニンシンセイ</t>
    </rPh>
    <rPh sb="48" eb="50">
      <t>ナイヨウ</t>
    </rPh>
    <rPh sb="51" eb="53">
      <t>ヘンコウ</t>
    </rPh>
    <rPh sb="56" eb="58">
      <t>バアイ</t>
    </rPh>
    <rPh sb="64" eb="66">
      <t>ニュウリョク</t>
    </rPh>
    <phoneticPr fontId="49"/>
  </si>
  <si>
    <t>地域別追加料金</t>
    <rPh sb="0" eb="2">
      <t>チイキ</t>
    </rPh>
    <rPh sb="2" eb="3">
      <t>ベツ</t>
    </rPh>
    <rPh sb="3" eb="5">
      <t>ツイカ</t>
    </rPh>
    <rPh sb="5" eb="7">
      <t>リョウキン</t>
    </rPh>
    <phoneticPr fontId="37"/>
  </si>
  <si>
    <t>C</t>
    <phoneticPr fontId="37"/>
  </si>
  <si>
    <t>B</t>
    <phoneticPr fontId="37"/>
  </si>
  <si>
    <t>A</t>
    <phoneticPr fontId="37"/>
  </si>
  <si>
    <t>D</t>
    <phoneticPr fontId="37"/>
  </si>
  <si>
    <t>■</t>
    <phoneticPr fontId="24"/>
  </si>
  <si>
    <t>評価の申請</t>
    <rPh sb="0" eb="2">
      <t>ヒョウカ</t>
    </rPh>
    <rPh sb="3" eb="5">
      <t>シンセイ</t>
    </rPh>
    <phoneticPr fontId="37"/>
  </si>
  <si>
    <t>設計住宅性能評価を申請済</t>
    <phoneticPr fontId="37"/>
  </si>
  <si>
    <t>設計住宅性能評価は申請しない</t>
    <phoneticPr fontId="37"/>
  </si>
  <si>
    <t>設計住宅性能評価を申請予定</t>
    <phoneticPr fontId="37"/>
  </si>
  <si>
    <t>技術的審査料金
区分</t>
    <rPh sb="0" eb="5">
      <t>ギジュツテキシンサ</t>
    </rPh>
    <rPh sb="5" eb="7">
      <t>リョウキン</t>
    </rPh>
    <rPh sb="8" eb="10">
      <t>クブン</t>
    </rPh>
    <phoneticPr fontId="37"/>
  </si>
  <si>
    <t>イ</t>
    <phoneticPr fontId="37"/>
  </si>
  <si>
    <t>イ</t>
    <phoneticPr fontId="37"/>
  </si>
  <si>
    <t>イ</t>
  </si>
  <si>
    <t>ハ</t>
    <phoneticPr fontId="37"/>
  </si>
  <si>
    <t>ハ</t>
  </si>
  <si>
    <t>ロ</t>
    <phoneticPr fontId="37"/>
  </si>
  <si>
    <t>ロ</t>
  </si>
  <si>
    <t>数字:都市計画区域の判断あり</t>
    <rPh sb="0" eb="2">
      <t>スウジ</t>
    </rPh>
    <rPh sb="3" eb="5">
      <t>トシ</t>
    </rPh>
    <rPh sb="5" eb="7">
      <t>ケイカク</t>
    </rPh>
    <rPh sb="7" eb="9">
      <t>クイキ</t>
    </rPh>
    <rPh sb="10" eb="12">
      <t>ハンダン</t>
    </rPh>
    <phoneticPr fontId="37"/>
  </si>
  <si>
    <t>確認申請ファイルファージョン</t>
    <rPh sb="0" eb="2">
      <t>カクニン</t>
    </rPh>
    <rPh sb="2" eb="4">
      <t>シンセイ</t>
    </rPh>
    <phoneticPr fontId="37"/>
  </si>
  <si>
    <t>Ver</t>
    <phoneticPr fontId="37"/>
  </si>
  <si>
    <t>※</t>
    <phoneticPr fontId="49"/>
  </si>
  <si>
    <t>◆印刷</t>
    <rPh sb="1" eb="3">
      <t>インサツ</t>
    </rPh>
    <phoneticPr fontId="8"/>
  </si>
  <si>
    <t>追加の依頼者がいる場合は、複数依頼者の印刷も忘れないようにしてください。</t>
    <rPh sb="0" eb="2">
      <t>ツイカ</t>
    </rPh>
    <rPh sb="3" eb="6">
      <t>イライシャ</t>
    </rPh>
    <rPh sb="9" eb="11">
      <t>バアイ</t>
    </rPh>
    <rPh sb="13" eb="15">
      <t>フクスウ</t>
    </rPh>
    <rPh sb="15" eb="18">
      <t>イライシャ</t>
    </rPh>
    <rPh sb="19" eb="21">
      <t>インサツ</t>
    </rPh>
    <rPh sb="22" eb="23">
      <t>ワス</t>
    </rPh>
    <phoneticPr fontId="8"/>
  </si>
  <si>
    <t>【注意事項】</t>
    <rPh sb="1" eb="3">
      <t>チュウイ</t>
    </rPh>
    <rPh sb="3" eb="5">
      <t>ジコウ</t>
    </rPh>
    <phoneticPr fontId="8"/>
  </si>
  <si>
    <t>各シートにシート間を移動するためのリンクが設定されています。</t>
    <rPh sb="0" eb="1">
      <t>カク</t>
    </rPh>
    <rPh sb="8" eb="9">
      <t>カン</t>
    </rPh>
    <rPh sb="10" eb="12">
      <t>イドウ</t>
    </rPh>
    <rPh sb="21" eb="23">
      <t>セッテイ</t>
    </rPh>
    <phoneticPr fontId="8"/>
  </si>
  <si>
    <r>
      <t>シート名を変更するとそのリンクが正常に作動しませんので、</t>
    </r>
    <r>
      <rPr>
        <sz val="11"/>
        <color rgb="FFFF0000"/>
        <rFont val="ＭＳ Ｐゴシック"/>
        <family val="3"/>
        <charset val="128"/>
      </rPr>
      <t>シート名の変更はしないでください。</t>
    </r>
    <rPh sb="31" eb="32">
      <t>メイ</t>
    </rPh>
    <rPh sb="33" eb="35">
      <t>ヘンコウ</t>
    </rPh>
    <phoneticPr fontId="8"/>
  </si>
  <si>
    <t>各シートには必要箇所に保護（ロック）をかけています。</t>
    <rPh sb="0" eb="1">
      <t>カク</t>
    </rPh>
    <rPh sb="6" eb="8">
      <t>ヒツヨウ</t>
    </rPh>
    <rPh sb="8" eb="10">
      <t>カショ</t>
    </rPh>
    <rPh sb="11" eb="13">
      <t>ホゴ</t>
    </rPh>
    <phoneticPr fontId="8"/>
  </si>
  <si>
    <t>（このExcelはマクロを含んでいます。編集した場合にマクロが正常に作動しない場合がありますのでご注意ください。）</t>
    <rPh sb="13" eb="14">
      <t>フク</t>
    </rPh>
    <rPh sb="20" eb="22">
      <t>ヘンシュウ</t>
    </rPh>
    <rPh sb="24" eb="26">
      <t>バアイ</t>
    </rPh>
    <rPh sb="31" eb="33">
      <t>セイジョウ</t>
    </rPh>
    <rPh sb="34" eb="36">
      <t>サドウ</t>
    </rPh>
    <rPh sb="39" eb="41">
      <t>バアイ</t>
    </rPh>
    <rPh sb="49" eb="51">
      <t>チュウイ</t>
    </rPh>
    <phoneticPr fontId="8"/>
  </si>
  <si>
    <t>【参考】</t>
    <rPh sb="1" eb="3">
      <t>サンコウ</t>
    </rPh>
    <phoneticPr fontId="8"/>
  </si>
  <si>
    <t>第二面のデータについては、編集することが少なく数パターンに限定されると想定されます。</t>
    <rPh sb="0" eb="1">
      <t>ダイ</t>
    </rPh>
    <rPh sb="1" eb="2">
      <t>２</t>
    </rPh>
    <rPh sb="2" eb="3">
      <t>メン</t>
    </rPh>
    <rPh sb="13" eb="15">
      <t>ヘンシュウ</t>
    </rPh>
    <rPh sb="20" eb="21">
      <t>スク</t>
    </rPh>
    <rPh sb="23" eb="24">
      <t>スウ</t>
    </rPh>
    <rPh sb="29" eb="31">
      <t>ゲンテイ</t>
    </rPh>
    <rPh sb="35" eb="37">
      <t>ソウテイ</t>
    </rPh>
    <phoneticPr fontId="8"/>
  </si>
  <si>
    <t>本シートにあらかじめ第二面のデータを入力したファイルを作成していただき、それを雛型として申請書を作成していただくと次回以降の入力手間が省けます。</t>
    <rPh sb="0" eb="1">
      <t>ホン</t>
    </rPh>
    <rPh sb="10" eb="11">
      <t>ダイ</t>
    </rPh>
    <rPh sb="11" eb="12">
      <t>２</t>
    </rPh>
    <rPh sb="12" eb="13">
      <t>メン</t>
    </rPh>
    <rPh sb="18" eb="20">
      <t>ニュウリョク</t>
    </rPh>
    <rPh sb="27" eb="29">
      <t>サクセイ</t>
    </rPh>
    <rPh sb="39" eb="41">
      <t>ヒナガタ</t>
    </rPh>
    <rPh sb="44" eb="47">
      <t>シンセイショ</t>
    </rPh>
    <rPh sb="48" eb="50">
      <t>サクセイ</t>
    </rPh>
    <phoneticPr fontId="8"/>
  </si>
  <si>
    <t>数パターンある場合はファイルをコピーしてテンプレートを複数用意しておくと便利です。</t>
    <rPh sb="0" eb="1">
      <t>スウ</t>
    </rPh>
    <rPh sb="7" eb="9">
      <t>バアイ</t>
    </rPh>
    <rPh sb="27" eb="29">
      <t>フクスウ</t>
    </rPh>
    <rPh sb="29" eb="31">
      <t>ヨウイ</t>
    </rPh>
    <rPh sb="36" eb="38">
      <t>ベンリ</t>
    </rPh>
    <phoneticPr fontId="8"/>
  </si>
  <si>
    <t>（ファイル名は自由に変更していただいてかまいません。）</t>
    <rPh sb="5" eb="6">
      <t>メイ</t>
    </rPh>
    <rPh sb="7" eb="9">
      <t>ジユウ</t>
    </rPh>
    <rPh sb="10" eb="12">
      <t>ヘンコウ</t>
    </rPh>
    <phoneticPr fontId="8"/>
  </si>
  <si>
    <r>
      <t>「１．一次エネルギー消費量に関する基準」は｢基準一次エネルギー消費量」及び「設計一次エネルギー消費量」又は｢特別な調査又は研究の結果に基づく計算方法及び計算結果」を</t>
    </r>
    <r>
      <rPr>
        <sz val="9"/>
        <color indexed="8"/>
        <rFont val="ＭＳ Ｐ明朝"/>
        <family val="1"/>
        <charset val="128"/>
      </rPr>
      <t>記載してください。</t>
    </r>
    <phoneticPr fontId="24"/>
  </si>
  <si>
    <r>
      <t>「２．外壁、窓等を通しての熱の損失の防止に関する基準」については、「外皮平均熱貫流率」及び「冷房期の平均日射熱取得率」又は｢特別な調査又は研究の結果に基づく計算方法及び計算結果」を</t>
    </r>
    <r>
      <rPr>
        <sz val="9"/>
        <color indexed="8"/>
        <rFont val="ＭＳ Ｐ明朝"/>
        <family val="1"/>
        <charset val="128"/>
      </rPr>
      <t>記載してください。</t>
    </r>
    <phoneticPr fontId="24"/>
  </si>
  <si>
    <t>印刷は下の印刷プレビューボタンを押して、プレビュー画面から行ってください。</t>
    <rPh sb="0" eb="2">
      <t>インサツ</t>
    </rPh>
    <rPh sb="3" eb="4">
      <t>シタ</t>
    </rPh>
    <rPh sb="5" eb="7">
      <t>インサツ</t>
    </rPh>
    <rPh sb="16" eb="17">
      <t>オ</t>
    </rPh>
    <rPh sb="25" eb="27">
      <t>ガメン</t>
    </rPh>
    <rPh sb="29" eb="30">
      <t>オコナ</t>
    </rPh>
    <phoneticPr fontId="8"/>
  </si>
  <si>
    <t>取り込みファイル名</t>
    <phoneticPr fontId="37"/>
  </si>
  <si>
    <t>取り込み日時</t>
    <phoneticPr fontId="37"/>
  </si>
  <si>
    <t>【ト.FAX番号】</t>
    <rPh sb="6" eb="8">
      <t>バンゴウ</t>
    </rPh>
    <phoneticPr fontId="55"/>
  </si>
  <si>
    <t>【チ.Emailアドレス】</t>
    <phoneticPr fontId="55"/>
  </si>
  <si>
    <t>【チ.Emailアドレス】</t>
    <phoneticPr fontId="55"/>
  </si>
  <si>
    <t>県事務所</t>
  </si>
  <si>
    <t>飛騨建築事務所</t>
  </si>
  <si>
    <t>東濃建築事務所</t>
  </si>
  <si>
    <t>中濃建築事務所</t>
  </si>
  <si>
    <t>県事務所</t>
    <rPh sb="0" eb="4">
      <t>ケンジムショ</t>
    </rPh>
    <phoneticPr fontId="38"/>
  </si>
  <si>
    <t>所管行政庁名（決定！）</t>
    <rPh sb="0" eb="2">
      <t>ショカン</t>
    </rPh>
    <rPh sb="2" eb="5">
      <t>ギョウセイチョウ</t>
    </rPh>
    <rPh sb="5" eb="6">
      <t>メイ</t>
    </rPh>
    <rPh sb="7" eb="9">
      <t>ケッテイ</t>
    </rPh>
    <phoneticPr fontId="38"/>
  </si>
  <si>
    <t>№</t>
  </si>
  <si>
    <t>第五面</t>
    <rPh sb="0" eb="1">
      <t>ダイ</t>
    </rPh>
    <rPh sb="1" eb="2">
      <t>5</t>
    </rPh>
    <rPh sb="2" eb="3">
      <t>メン</t>
    </rPh>
    <phoneticPr fontId="15"/>
  </si>
  <si>
    <t>第五面(集約)</t>
    <rPh sb="0" eb="1">
      <t>ダイ</t>
    </rPh>
    <rPh sb="1" eb="2">
      <t>5</t>
    </rPh>
    <rPh sb="2" eb="3">
      <t>メン</t>
    </rPh>
    <rPh sb="4" eb="6">
      <t>シュウヤク</t>
    </rPh>
    <phoneticPr fontId="15"/>
  </si>
  <si>
    <t>（第三面）</t>
    <rPh sb="1" eb="2">
      <t>ダイ</t>
    </rPh>
    <rPh sb="2" eb="3">
      <t>3</t>
    </rPh>
    <rPh sb="3" eb="4">
      <t>メン</t>
    </rPh>
    <phoneticPr fontId="24"/>
  </si>
  <si>
    <t>【１．建築主】</t>
    <rPh sb="3" eb="6">
      <t>ケンチクヌシ</t>
    </rPh>
    <phoneticPr fontId="7"/>
  </si>
  <si>
    <t>［建築主等に関する事項］</t>
  </si>
  <si>
    <t>【２．代理者】</t>
    <rPh sb="3" eb="5">
      <t>ダイリ</t>
    </rPh>
    <rPh sb="5" eb="6">
      <t>シャ</t>
    </rPh>
    <phoneticPr fontId="7"/>
  </si>
  <si>
    <t>【３．設計者】</t>
    <rPh sb="3" eb="6">
      <t>セッケイシャ</t>
    </rPh>
    <phoneticPr fontId="7"/>
  </si>
  <si>
    <t>（代表となる設計者）</t>
    <rPh sb="1" eb="3">
      <t>ダイヒョウ</t>
    </rPh>
    <rPh sb="6" eb="9">
      <t>セッケイシャ</t>
    </rPh>
    <phoneticPr fontId="24"/>
  </si>
  <si>
    <t>（その他の設計者）</t>
    <rPh sb="3" eb="4">
      <t>タ</t>
    </rPh>
    <rPh sb="5" eb="8">
      <t>セッケイシャ</t>
    </rPh>
    <phoneticPr fontId="24"/>
  </si>
  <si>
    <t>【ロ.氏名】</t>
    <phoneticPr fontId="24"/>
  </si>
  <si>
    <t>【ハ.郵便番号】</t>
    <phoneticPr fontId="24"/>
  </si>
  <si>
    <t>【ニ.住所】</t>
    <phoneticPr fontId="24"/>
  </si>
  <si>
    <t>【ホ.電話番号】</t>
    <phoneticPr fontId="24"/>
  </si>
  <si>
    <t>【イ.資格】</t>
    <rPh sb="3" eb="5">
      <t>シカク</t>
    </rPh>
    <phoneticPr fontId="7"/>
  </si>
  <si>
    <t>【ロ.氏名】</t>
    <rPh sb="3" eb="5">
      <t>シメイ</t>
    </rPh>
    <phoneticPr fontId="7"/>
  </si>
  <si>
    <t>【ハ.建築士事務所名】</t>
    <rPh sb="3" eb="6">
      <t>ケンチクシ</t>
    </rPh>
    <rPh sb="6" eb="8">
      <t>ジム</t>
    </rPh>
    <rPh sb="8" eb="9">
      <t>ショ</t>
    </rPh>
    <rPh sb="9" eb="10">
      <t>メイ</t>
    </rPh>
    <phoneticPr fontId="7"/>
  </si>
  <si>
    <t>【ニ.郵便番号】</t>
    <rPh sb="3" eb="7">
      <t>ユウビンバンゴウ</t>
    </rPh>
    <phoneticPr fontId="7"/>
  </si>
  <si>
    <t>【ホ.所在地】</t>
    <rPh sb="3" eb="6">
      <t>ショザイチ</t>
    </rPh>
    <phoneticPr fontId="7"/>
  </si>
  <si>
    <t>【ヘ.電話番号】</t>
    <rPh sb="3" eb="5">
      <t>デンワ</t>
    </rPh>
    <rPh sb="5" eb="7">
      <t>バンゴウ</t>
    </rPh>
    <phoneticPr fontId="7"/>
  </si>
  <si>
    <t>【ト.作成又は確認した設計図書】</t>
    <rPh sb="3" eb="5">
      <t>サクセイ</t>
    </rPh>
    <rPh sb="5" eb="6">
      <t>マタ</t>
    </rPh>
    <rPh sb="7" eb="9">
      <t>カクニン</t>
    </rPh>
    <rPh sb="11" eb="15">
      <t>セッケイトショ</t>
    </rPh>
    <phoneticPr fontId="7"/>
  </si>
  <si>
    <t>【４．確認の申請】</t>
    <rPh sb="3" eb="5">
      <t>カクニン</t>
    </rPh>
    <rPh sb="6" eb="8">
      <t>シンセイ</t>
    </rPh>
    <phoneticPr fontId="7"/>
  </si>
  <si>
    <t>申請済</t>
    <rPh sb="0" eb="3">
      <t>シンセイズ</t>
    </rPh>
    <phoneticPr fontId="24"/>
  </si>
  <si>
    <t>未申請</t>
    <rPh sb="0" eb="3">
      <t>ミシンセイ</t>
    </rPh>
    <phoneticPr fontId="24"/>
  </si>
  <si>
    <t>（</t>
    <phoneticPr fontId="24"/>
  </si>
  <si>
    <t>）</t>
    <phoneticPr fontId="24"/>
  </si>
  <si>
    <t>【５．備考】</t>
    <rPh sb="3" eb="5">
      <t>ビコウ</t>
    </rPh>
    <phoneticPr fontId="7"/>
  </si>
  <si>
    <t>（第二面）</t>
    <rPh sb="1" eb="2">
      <t>ダイ</t>
    </rPh>
    <rPh sb="2" eb="3">
      <t>2</t>
    </rPh>
    <rPh sb="3" eb="4">
      <t>メン</t>
    </rPh>
    <phoneticPr fontId="24"/>
  </si>
  <si>
    <t>．建築主が２者以上の場合は、【１．建築主】の欄は代表となる建築主について記入し、別紙に他の建築主について記入して添えてください。</t>
    <phoneticPr fontId="24"/>
  </si>
  <si>
    <t>．【２．代理者】の欄は、建築主からの委任を受けて提出をする場合に記入してください。</t>
    <phoneticPr fontId="24"/>
  </si>
  <si>
    <t>．【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24"/>
  </si>
  <si>
    <t>．【３．設計者】の欄は、代表となる設計者及び申請に係る低炭素建築物新築等計画に係る他のすべての設計者について記入してください。</t>
    <phoneticPr fontId="24"/>
  </si>
  <si>
    <t>．【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24"/>
  </si>
  <si>
    <t>．【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24"/>
  </si>
  <si>
    <t>１．新築等をしようとする建築物の位置、延べ面積、構造、設備及び用途並びに敷地面積に関する事項</t>
    <phoneticPr fontId="24"/>
  </si>
  <si>
    <t>【７．建築物の用途】</t>
    <phoneticPr fontId="24"/>
  </si>
  <si>
    <t>【13．非住宅部分の床面積】</t>
    <rPh sb="4" eb="5">
      <t>ヒ</t>
    </rPh>
    <rPh sb="5" eb="7">
      <t>ジュウタク</t>
    </rPh>
    <rPh sb="7" eb="9">
      <t>ブブン</t>
    </rPh>
    <rPh sb="10" eb="13">
      <t>ユカメンセキ</t>
    </rPh>
    <phoneticPr fontId="24"/>
  </si>
  <si>
    <t>【14．建築物全体のエネルギーの使用の効率性】</t>
    <phoneticPr fontId="24"/>
  </si>
  <si>
    <t>【イ．新築】</t>
    <rPh sb="3" eb="5">
      <t>シンチク</t>
    </rPh>
    <phoneticPr fontId="24"/>
  </si>
  <si>
    <t>【ロ．増築】</t>
    <rPh sb="3" eb="5">
      <t>ゾウチク</t>
    </rPh>
    <phoneticPr fontId="24"/>
  </si>
  <si>
    <t>【ハ．改築】</t>
    <rPh sb="3" eb="5">
      <t>カイチク</t>
    </rPh>
    <phoneticPr fontId="24"/>
  </si>
  <si>
    <t>（</t>
    <phoneticPr fontId="24"/>
  </si>
  <si>
    <t>（</t>
    <phoneticPr fontId="24"/>
  </si>
  <si>
    <t>㎡</t>
    <phoneticPr fontId="24"/>
  </si>
  <si>
    <t>開放部分を除いた部分の床面積</t>
    <phoneticPr fontId="24"/>
  </si>
  <si>
    <t>）</t>
    <phoneticPr fontId="24"/>
  </si>
  <si>
    <t>全体</t>
    <rPh sb="0" eb="2">
      <t>ゼンタイ</t>
    </rPh>
    <phoneticPr fontId="24"/>
  </si>
  <si>
    <t>増築部分</t>
    <rPh sb="0" eb="4">
      <t>ゾウチクブブン</t>
    </rPh>
    <phoneticPr fontId="24"/>
  </si>
  <si>
    <t>改築部分</t>
    <rPh sb="0" eb="4">
      <t>カイチクブブン</t>
    </rPh>
    <phoneticPr fontId="24"/>
  </si>
  <si>
    <t>【15．確認の特例】</t>
    <rPh sb="4" eb="6">
      <t>カクニン</t>
    </rPh>
    <rPh sb="7" eb="9">
      <t>トクレイ</t>
    </rPh>
    <phoneticPr fontId="24"/>
  </si>
  <si>
    <t>【16．建築物の床面積のうち、通常の建築物の床面積を超える部分】</t>
    <phoneticPr fontId="24"/>
  </si>
  <si>
    <t>【17．備考】</t>
    <rPh sb="4" eb="6">
      <t>ビコウ</t>
    </rPh>
    <phoneticPr fontId="24"/>
  </si>
  <si>
    <t>．【16．建築物の床面積のうち、通常の建築物の床面積を超える部分】の欄には、法第６０条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の２０分の１を超えるときは当該建築物の延べ面積の２０分の１とする。）を記入してください。また、当該床面積の算定根拠を示す資料を別に添付してください。</t>
    <phoneticPr fontId="24"/>
  </si>
  <si>
    <t>（第六面）</t>
    <rPh sb="1" eb="2">
      <t>ダイ</t>
    </rPh>
    <rPh sb="2" eb="3">
      <t>6</t>
    </rPh>
    <rPh sb="3" eb="4">
      <t>メン</t>
    </rPh>
    <phoneticPr fontId="24"/>
  </si>
  <si>
    <t>．【13．非住宅部分の床面積】の欄は、第三面の【９．工事種別】の欄の工事種別に応じ、非住宅部分の床面積を記載して下さい。増築又は改築の場合は、延べ面積を併せて記載して下さい。</t>
    <phoneticPr fontId="24"/>
  </si>
  <si>
    <t>．【12．該当する地域区分】の欄は、建築物の低炭素化誘導基準（都市の低炭素化の促進に関する法律（平成２４年法律第８４号）第５４条第１項第１号に規定する経済産業大臣、国土交通大臣及び環境大臣が定める基準をいいます。以下同じ。）において定めるところにより、該当する地域区分を記載してください。</t>
    <phoneticPr fontId="24"/>
  </si>
  <si>
    <t>．【13．非住宅部分の床面積】の欄において、「床面積」は、単に非住宅部分の床面積をいい、「開放部分を除いた部分の床面積」は、建築物のエネルギー消費性能の向上に関する法律施行令（平成２８年政令第８号）第４条第１項に規定する床面積をいいます。</t>
    <phoneticPr fontId="24"/>
  </si>
  <si>
    <t>．【14．建築物全体のエネルギーの使用の効率性】の欄は、第一面の【申請の対象とする範囲】の欄で「建築物全体」又は「建築物全体及び住戸の部分」を選んだ場合のみ記載してください。</t>
    <phoneticPr fontId="24"/>
  </si>
  <si>
    <r>
      <t>．【15．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に、申し出ない場合には「無」に、「</t>
    </r>
    <r>
      <rPr>
        <sz val="10.5"/>
        <color indexed="8"/>
        <rFont val="Wingdings 2"/>
        <family val="1"/>
        <charset val="2"/>
      </rPr>
      <t>P</t>
    </r>
    <r>
      <rPr>
        <sz val="10.5"/>
        <color indexed="8"/>
        <rFont val="ＭＳ 明朝"/>
        <family val="1"/>
        <charset val="128"/>
      </rPr>
      <t>」マークを入れてください。</t>
    </r>
    <phoneticPr fontId="24"/>
  </si>
  <si>
    <t>第五面入力シート（低炭素建築物）</t>
    <rPh sb="0" eb="1">
      <t>ダイ</t>
    </rPh>
    <rPh sb="1" eb="2">
      <t>ゴ</t>
    </rPh>
    <rPh sb="2" eb="3">
      <t>メン</t>
    </rPh>
    <rPh sb="3" eb="5">
      <t>ニュウリョク</t>
    </rPh>
    <rPh sb="9" eb="12">
      <t>テイタンソ</t>
    </rPh>
    <rPh sb="12" eb="15">
      <t>ケンチクブツ</t>
    </rPh>
    <phoneticPr fontId="45"/>
  </si>
  <si>
    <t>※第五面は、共同住宅等の場合のみ作成してください。</t>
    <rPh sb="2" eb="3">
      <t>5</t>
    </rPh>
    <phoneticPr fontId="37"/>
  </si>
  <si>
    <t>※第五面は、このシート又は、第五面（集約）のどちらかのみ作成してください。</t>
    <rPh sb="2" eb="3">
      <t>5</t>
    </rPh>
    <rPh sb="11" eb="12">
      <t>マタ</t>
    </rPh>
    <rPh sb="14" eb="15">
      <t>ダイ</t>
    </rPh>
    <rPh sb="15" eb="16">
      <t>ゴ</t>
    </rPh>
    <rPh sb="16" eb="17">
      <t>メン</t>
    </rPh>
    <rPh sb="18" eb="20">
      <t>シュウヤク</t>
    </rPh>
    <rPh sb="28" eb="30">
      <t>サクセイ</t>
    </rPh>
    <phoneticPr fontId="37"/>
  </si>
  <si>
    <t>（第五面）</t>
    <rPh sb="1" eb="2">
      <t>ダイ</t>
    </rPh>
    <rPh sb="2" eb="3">
      <t>5</t>
    </rPh>
    <rPh sb="3" eb="4">
      <t>メン</t>
    </rPh>
    <phoneticPr fontId="25"/>
  </si>
  <si>
    <t>※第五面は、このシート又は、第五面のどちらかのみ作成してください。</t>
    <rPh sb="2" eb="3">
      <t>5</t>
    </rPh>
    <rPh sb="11" eb="12">
      <t>マタ</t>
    </rPh>
    <rPh sb="14" eb="15">
      <t>ダイ</t>
    </rPh>
    <rPh sb="16" eb="17">
      <t>メン</t>
    </rPh>
    <rPh sb="24" eb="26">
      <t>サクセイ</t>
    </rPh>
    <phoneticPr fontId="37"/>
  </si>
  <si>
    <t>第五面へ移動</t>
    <rPh sb="0" eb="1">
      <t>ダイ</t>
    </rPh>
    <rPh sb="2" eb="3">
      <t>メン</t>
    </rPh>
    <rPh sb="4" eb="6">
      <t>イドウ</t>
    </rPh>
    <phoneticPr fontId="37"/>
  </si>
  <si>
    <t>第五面（集約）へ移動</t>
    <rPh sb="1" eb="2">
      <t>5</t>
    </rPh>
    <phoneticPr fontId="37"/>
  </si>
  <si>
    <t>※第五面は、共同住宅等の場合のみ作成してください。</t>
    <rPh sb="1" eb="2">
      <t>ダイ</t>
    </rPh>
    <rPh sb="3" eb="4">
      <t>メン</t>
    </rPh>
    <rPh sb="6" eb="11">
      <t>キョウドウジュウタクトウ</t>
    </rPh>
    <rPh sb="12" eb="14">
      <t>バアイ</t>
    </rPh>
    <rPh sb="16" eb="18">
      <t>サクセイ</t>
    </rPh>
    <phoneticPr fontId="38"/>
  </si>
  <si>
    <t>第四面入力シート（低炭素建築物）</t>
    <rPh sb="0" eb="1">
      <t>ダイ</t>
    </rPh>
    <rPh sb="1" eb="2">
      <t>4</t>
    </rPh>
    <rPh sb="2" eb="3">
      <t>メン</t>
    </rPh>
    <rPh sb="3" eb="5">
      <t>ニュウリョク</t>
    </rPh>
    <rPh sb="9" eb="12">
      <t>テイタンソ</t>
    </rPh>
    <rPh sb="12" eb="15">
      <t>ケンチクブツ</t>
    </rPh>
    <phoneticPr fontId="45"/>
  </si>
  <si>
    <t>（第四面）</t>
    <rPh sb="1" eb="2">
      <t>ダイ</t>
    </rPh>
    <rPh sb="2" eb="3">
      <t>4</t>
    </rPh>
    <rPh sb="3" eb="4">
      <t>メン</t>
    </rPh>
    <phoneticPr fontId="25"/>
  </si>
  <si>
    <t>．この面は、低炭素建築物新築等計画に係る建築物の新築等が、建築物のエネルギー消費性能の向上に関する法律第12条第１項の建築物のエネルギー消費性能適合性判定を受けなければならない場合にのみ、記載してください。</t>
    <phoneticPr fontId="24"/>
  </si>
  <si>
    <t>※第四面は、建築物のエネルギー消費性能適合性判定を受けなければならない場合にのみ作成してください。</t>
    <rPh sb="2" eb="3">
      <t>4</t>
    </rPh>
    <phoneticPr fontId="37"/>
  </si>
  <si>
    <t>第四面</t>
    <phoneticPr fontId="15"/>
  </si>
  <si>
    <t>．この面は、低炭素建築物新築等計画に係る建築物の新築等が、建築物のエネルギー消費性能の向上に関する法律第12条第１項の建築物エネルギー消費性能適合性判定を受けなければならない場合にのみ、記載してください。</t>
    <phoneticPr fontId="37"/>
  </si>
  <si>
    <t>．付近見取図には、方位、道路及び目標となる地物を明示してください。</t>
    <phoneticPr fontId="37"/>
  </si>
  <si>
    <t>．配置図には、縮尺、方位、敷地境界線、敷地内における建築物の位置、計画に係る建築物と他の建築物との別並びに敷地の接する道路の位置及び幅員を明示してください。</t>
    <phoneticPr fontId="37"/>
  </si>
  <si>
    <t>【１．付近見取図】</t>
    <rPh sb="3" eb="8">
      <t>フキンミトリズ</t>
    </rPh>
    <phoneticPr fontId="37"/>
  </si>
  <si>
    <t>【２．配置図】</t>
    <rPh sb="3" eb="6">
      <t>ハイチズ</t>
    </rPh>
    <phoneticPr fontId="37"/>
  </si>
  <si>
    <t>認定申請書第四面は、入力シートから入力することが出来ません。</t>
    <rPh sb="0" eb="2">
      <t>ニンテイ</t>
    </rPh>
    <rPh sb="2" eb="5">
      <t>シンセイショ</t>
    </rPh>
    <rPh sb="5" eb="6">
      <t>ダイ</t>
    </rPh>
    <rPh sb="6" eb="7">
      <t>4</t>
    </rPh>
    <rPh sb="10" eb="12">
      <t>ニュウリョク</t>
    </rPh>
    <rPh sb="17" eb="19">
      <t>ニュウリョク</t>
    </rPh>
    <rPh sb="24" eb="26">
      <t>デキ</t>
    </rPh>
    <phoneticPr fontId="49"/>
  </si>
  <si>
    <t>認定申請書第五面は、入力シートから入力することが出来ません。</t>
    <rPh sb="0" eb="2">
      <t>ニンテイ</t>
    </rPh>
    <rPh sb="2" eb="5">
      <t>シンセイショ</t>
    </rPh>
    <rPh sb="5" eb="6">
      <t>ダイ</t>
    </rPh>
    <rPh sb="6" eb="7">
      <t>5</t>
    </rPh>
    <rPh sb="10" eb="12">
      <t>ニュウリョク</t>
    </rPh>
    <rPh sb="17" eb="19">
      <t>ニュウリョク</t>
    </rPh>
    <rPh sb="24" eb="26">
      <t>デキ</t>
    </rPh>
    <phoneticPr fontId="49"/>
  </si>
  <si>
    <t>共同住宅等で、認定申請書 第五面が必要な場合は、「☆第五面」または「☆第五面（集約）」に直接入力してください。</t>
    <rPh sb="0" eb="2">
      <t>キョウドウ</t>
    </rPh>
    <rPh sb="2" eb="4">
      <t>ジュウタク</t>
    </rPh>
    <rPh sb="4" eb="5">
      <t>トウ</t>
    </rPh>
    <rPh sb="7" eb="9">
      <t>ニンテイ</t>
    </rPh>
    <rPh sb="9" eb="12">
      <t>シンセイショ</t>
    </rPh>
    <rPh sb="13" eb="14">
      <t>ダイ</t>
    </rPh>
    <rPh sb="15" eb="16">
      <t>メン</t>
    </rPh>
    <rPh sb="17" eb="19">
      <t>ヒツヨウ</t>
    </rPh>
    <rPh sb="20" eb="22">
      <t>バアイ</t>
    </rPh>
    <rPh sb="26" eb="27">
      <t>ダイ</t>
    </rPh>
    <rPh sb="27" eb="28">
      <t>ゴ</t>
    </rPh>
    <rPh sb="28" eb="29">
      <t>メン</t>
    </rPh>
    <rPh sb="36" eb="37">
      <t>5</t>
    </rPh>
    <rPh sb="39" eb="41">
      <t>シュウヤク</t>
    </rPh>
    <rPh sb="44" eb="46">
      <t>チョクセツ</t>
    </rPh>
    <rPh sb="46" eb="48">
      <t>ニュウリョク</t>
    </rPh>
    <phoneticPr fontId="37"/>
  </si>
  <si>
    <t>「☆第五面」へ</t>
    <rPh sb="3" eb="4">
      <t>5</t>
    </rPh>
    <phoneticPr fontId="37"/>
  </si>
  <si>
    <t>「☆第五面（集約）」へ</t>
    <rPh sb="3" eb="4">
      <t>5</t>
    </rPh>
    <phoneticPr fontId="37"/>
  </si>
  <si>
    <t>建築物のエネルギー消費性能適合性判定を受けなければならない場合は、「☆第四面」に直接入力してください。</t>
    <rPh sb="0" eb="3">
      <t>ケンチクブツ</t>
    </rPh>
    <rPh sb="9" eb="11">
      <t>ショウヒ</t>
    </rPh>
    <rPh sb="11" eb="13">
      <t>セイノウ</t>
    </rPh>
    <rPh sb="13" eb="16">
      <t>テキゴウセイ</t>
    </rPh>
    <rPh sb="16" eb="18">
      <t>ハンテイ</t>
    </rPh>
    <rPh sb="19" eb="20">
      <t>ウ</t>
    </rPh>
    <rPh sb="29" eb="31">
      <t>バアイ</t>
    </rPh>
    <rPh sb="35" eb="36">
      <t>ダイ</t>
    </rPh>
    <rPh sb="36" eb="37">
      <t>4</t>
    </rPh>
    <rPh sb="37" eb="38">
      <t>メン</t>
    </rPh>
    <rPh sb="40" eb="42">
      <t>チョクセツ</t>
    </rPh>
    <rPh sb="42" eb="44">
      <t>ニュウリョク</t>
    </rPh>
    <phoneticPr fontId="37"/>
  </si>
  <si>
    <t>「☆第四面」へ</t>
    <rPh sb="3" eb="4">
      <t>4</t>
    </rPh>
    <phoneticPr fontId="37"/>
  </si>
  <si>
    <t>第三面</t>
    <rPh sb="0" eb="1">
      <t>ダイ</t>
    </rPh>
    <rPh sb="1" eb="2">
      <t>3</t>
    </rPh>
    <rPh sb="2" eb="3">
      <t>メン</t>
    </rPh>
    <phoneticPr fontId="49"/>
  </si>
  <si>
    <t>第六面</t>
    <rPh sb="0" eb="1">
      <t>ダイ</t>
    </rPh>
    <rPh sb="1" eb="2">
      <t>6</t>
    </rPh>
    <rPh sb="2" eb="3">
      <t>メン</t>
    </rPh>
    <phoneticPr fontId="49"/>
  </si>
  <si>
    <t>床面積</t>
    <rPh sb="0" eb="3">
      <t>ユカメンセキ</t>
    </rPh>
    <phoneticPr fontId="24"/>
  </si>
  <si>
    <t>第二面</t>
    <rPh sb="0" eb="1">
      <t>ダイ</t>
    </rPh>
    <rPh sb="1" eb="2">
      <t>2</t>
    </rPh>
    <rPh sb="2" eb="3">
      <t>メン</t>
    </rPh>
    <phoneticPr fontId="49"/>
  </si>
  <si>
    <t>【フリガナ】</t>
  </si>
  <si>
    <t>【氏名又は名称】</t>
  </si>
  <si>
    <t>【郵便番号】</t>
  </si>
  <si>
    <t>【住所】</t>
  </si>
  <si>
    <t>【電話番号】</t>
  </si>
  <si>
    <t>【１．建築主】</t>
    <rPh sb="3" eb="5">
      <t>ケンチク</t>
    </rPh>
    <rPh sb="5" eb="6">
      <t>ヌシ</t>
    </rPh>
    <phoneticPr fontId="7"/>
  </si>
  <si>
    <t>【２．代理者】</t>
  </si>
  <si>
    <t>【資格】</t>
    <rPh sb="1" eb="3">
      <t>シカク</t>
    </rPh>
    <phoneticPr fontId="7"/>
  </si>
  <si>
    <t>【氏名】</t>
    <rPh sb="1" eb="3">
      <t>シメイ</t>
    </rPh>
    <phoneticPr fontId="7"/>
  </si>
  <si>
    <t>【建築士事務所名】</t>
    <rPh sb="1" eb="4">
      <t>ケンチクシ</t>
    </rPh>
    <rPh sb="4" eb="6">
      <t>ジム</t>
    </rPh>
    <rPh sb="6" eb="7">
      <t>ショ</t>
    </rPh>
    <rPh sb="7" eb="8">
      <t>メイ</t>
    </rPh>
    <phoneticPr fontId="7"/>
  </si>
  <si>
    <t>【郵便番号】</t>
    <rPh sb="1" eb="5">
      <t>ユウビンバンゴウ</t>
    </rPh>
    <phoneticPr fontId="7"/>
  </si>
  <si>
    <t>【所在地】</t>
    <rPh sb="1" eb="4">
      <t>ショザイチ</t>
    </rPh>
    <phoneticPr fontId="7"/>
  </si>
  <si>
    <t>【電話番号】</t>
    <rPh sb="1" eb="3">
      <t>デンワ</t>
    </rPh>
    <rPh sb="3" eb="5">
      <t>バンゴウ</t>
    </rPh>
    <phoneticPr fontId="7"/>
  </si>
  <si>
    <t>【３．設計者】</t>
    <phoneticPr fontId="15"/>
  </si>
  <si>
    <t>（その他の設計者３）</t>
    <phoneticPr fontId="15"/>
  </si>
  <si>
    <t>（その他の設計者２）</t>
    <phoneticPr fontId="15"/>
  </si>
  <si>
    <t>（その他の設計者１）</t>
    <phoneticPr fontId="15"/>
  </si>
  <si>
    <t>【作成又は確認した設計図書】</t>
    <phoneticPr fontId="15"/>
  </si>
  <si>
    <t>【５．備考】</t>
    <rPh sb="3" eb="5">
      <t>ビコウ</t>
    </rPh>
    <phoneticPr fontId="24"/>
  </si>
  <si>
    <t>申請済（</t>
    <rPh sb="0" eb="3">
      <t>シンセイズ</t>
    </rPh>
    <phoneticPr fontId="24"/>
  </si>
  <si>
    <t>未申請（</t>
    <rPh sb="0" eb="3">
      <t>ミシンセイ</t>
    </rPh>
    <phoneticPr fontId="24"/>
  </si>
  <si>
    <t>確認申請をした市町村等又は指定確認検査機関の名称</t>
    <rPh sb="0" eb="2">
      <t>カクニン</t>
    </rPh>
    <rPh sb="10" eb="11">
      <t>トウ</t>
    </rPh>
    <phoneticPr fontId="15"/>
  </si>
  <si>
    <t>確認申請する予定の市町村等又は指定確認検査機関の名称</t>
    <rPh sb="0" eb="2">
      <t>カクニン</t>
    </rPh>
    <rPh sb="6" eb="8">
      <t>ヨテイ</t>
    </rPh>
    <rPh sb="12" eb="13">
      <t>トウ</t>
    </rPh>
    <phoneticPr fontId="15"/>
  </si>
  <si>
    <t>確認申請する予定の事務所の所在地（〇〇県〇〇市、郡〇〇町、村、程度）</t>
    <rPh sb="0" eb="4">
      <t>カクニンシンセイ</t>
    </rPh>
    <rPh sb="6" eb="8">
      <t>ヨテイ</t>
    </rPh>
    <rPh sb="9" eb="12">
      <t>ジムショ</t>
    </rPh>
    <rPh sb="13" eb="16">
      <t>ショザイチ</t>
    </rPh>
    <phoneticPr fontId="15"/>
  </si>
  <si>
    <t>確認申請をした事務所の所在地（〇〇県〇〇市、郡〇〇町、村、程度）</t>
    <rPh sb="0" eb="4">
      <t>カクニンシンセイ</t>
    </rPh>
    <rPh sb="7" eb="10">
      <t>ジムショ</t>
    </rPh>
    <rPh sb="11" eb="14">
      <t>ショザイチ</t>
    </rPh>
    <phoneticPr fontId="15"/>
  </si>
  <si>
    <t>※第二面は、建築物のエネルギー消費性能適合性判定を受けなければならない場合にのみ作成してください。</t>
    <rPh sb="2" eb="3">
      <t>2</t>
    </rPh>
    <phoneticPr fontId="15"/>
  </si>
  <si>
    <t>作成図書</t>
    <rPh sb="0" eb="2">
      <t>サクセイ</t>
    </rPh>
    <rPh sb="2" eb="4">
      <t>トショ</t>
    </rPh>
    <phoneticPr fontId="37"/>
  </si>
  <si>
    <t>設計図書一式</t>
    <rPh sb="0" eb="2">
      <t>セッケイ</t>
    </rPh>
    <rPh sb="2" eb="4">
      <t>トショ</t>
    </rPh>
    <rPh sb="4" eb="6">
      <t>イッシキ</t>
    </rPh>
    <phoneticPr fontId="37"/>
  </si>
  <si>
    <t>設計図書（意匠図）</t>
    <rPh sb="0" eb="2">
      <t>セッケイ</t>
    </rPh>
    <rPh sb="2" eb="4">
      <t>トショ</t>
    </rPh>
    <rPh sb="5" eb="7">
      <t>イショウ</t>
    </rPh>
    <rPh sb="7" eb="8">
      <t>ズ</t>
    </rPh>
    <phoneticPr fontId="37"/>
  </si>
  <si>
    <t>設計図書(構造図）</t>
    <rPh sb="0" eb="2">
      <t>セッケイ</t>
    </rPh>
    <rPh sb="2" eb="4">
      <t>トショ</t>
    </rPh>
    <rPh sb="5" eb="8">
      <t>コウゾウズ</t>
    </rPh>
    <phoneticPr fontId="37"/>
  </si>
  <si>
    <t>設計図書（構造計算書）</t>
    <rPh sb="0" eb="2">
      <t>セッケイ</t>
    </rPh>
    <rPh sb="2" eb="4">
      <t>トショ</t>
    </rPh>
    <rPh sb="5" eb="7">
      <t>コウゾウ</t>
    </rPh>
    <rPh sb="7" eb="10">
      <t>ケイサンショ</t>
    </rPh>
    <phoneticPr fontId="37"/>
  </si>
  <si>
    <t>【イ.氏名のフリガナ】</t>
    <phoneticPr fontId="24"/>
  </si>
  <si>
    <t>【14．建築物全体のエネルギーの使用の効率性】</t>
    <phoneticPr fontId="15"/>
  </si>
  <si>
    <t>【16．建築物の床面積のうち、通常の建築物の床面積を超える部分】</t>
    <phoneticPr fontId="15"/>
  </si>
  <si>
    <t>（開放部分を除いた部分の床面積)</t>
    <phoneticPr fontId="24"/>
  </si>
  <si>
    <t>指定確認検査機関</t>
    <phoneticPr fontId="37"/>
  </si>
  <si>
    <t>一般財団法人愛知県建築住宅センター（愛知県名古屋市）</t>
    <rPh sb="0" eb="6">
      <t>イッパンザイダンホウジン</t>
    </rPh>
    <rPh sb="6" eb="13">
      <t>アイチケンケンチクジュウタク</t>
    </rPh>
    <rPh sb="18" eb="21">
      <t>アイチケン</t>
    </rPh>
    <rPh sb="21" eb="24">
      <t>ナゴヤ</t>
    </rPh>
    <rPh sb="24" eb="25">
      <t>シ</t>
    </rPh>
    <phoneticPr fontId="37"/>
  </si>
  <si>
    <t>一般財団法人愛知県建築住宅センター（愛知県豊橋市）</t>
    <rPh sb="0" eb="6">
      <t>イッパンザイダンホウジン</t>
    </rPh>
    <rPh sb="6" eb="13">
      <t>アイチケンケンチクジュウタク</t>
    </rPh>
    <rPh sb="18" eb="21">
      <t>アイチケン</t>
    </rPh>
    <rPh sb="21" eb="23">
      <t>トヨハシ</t>
    </rPh>
    <rPh sb="23" eb="24">
      <t>シ</t>
    </rPh>
    <phoneticPr fontId="37"/>
  </si>
  <si>
    <t>一般財団法人愛知県建築住宅センター（愛知県岡崎市）</t>
    <rPh sb="0" eb="6">
      <t>イッパンザイダンホウジン</t>
    </rPh>
    <rPh sb="6" eb="13">
      <t>アイチケンケンチクジュウタク</t>
    </rPh>
    <rPh sb="18" eb="21">
      <t>アイチケン</t>
    </rPh>
    <rPh sb="21" eb="23">
      <t>オカザキ</t>
    </rPh>
    <rPh sb="23" eb="24">
      <t>シ</t>
    </rPh>
    <phoneticPr fontId="37"/>
  </si>
  <si>
    <t>一般財団法人愛知県建築住宅センター（愛知県一宮市）</t>
    <rPh sb="0" eb="6">
      <t>イッパンザイダンホウジン</t>
    </rPh>
    <rPh sb="6" eb="13">
      <t>アイチケンケンチクジュウタク</t>
    </rPh>
    <rPh sb="18" eb="21">
      <t>アイチケン</t>
    </rPh>
    <rPh sb="21" eb="23">
      <t>イチノミヤ</t>
    </rPh>
    <rPh sb="23" eb="24">
      <t>シ</t>
    </rPh>
    <phoneticPr fontId="37"/>
  </si>
  <si>
    <t>一般財団法人愛知県建築住宅センター（愛知県豊田市）</t>
    <rPh sb="0" eb="6">
      <t>イッパンザイダンホウジン</t>
    </rPh>
    <rPh sb="6" eb="13">
      <t>アイチケンケンチクジュウタク</t>
    </rPh>
    <rPh sb="18" eb="21">
      <t>アイチケン</t>
    </rPh>
    <rPh sb="21" eb="23">
      <t>トヨタ</t>
    </rPh>
    <rPh sb="23" eb="24">
      <t>シ</t>
    </rPh>
    <phoneticPr fontId="37"/>
  </si>
  <si>
    <t>岐阜・西濃建築事務所</t>
    <rPh sb="0" eb="2">
      <t>ギフ</t>
    </rPh>
    <phoneticPr fontId="38"/>
  </si>
  <si>
    <t>緑地協定</t>
    <rPh sb="1" eb="2">
      <t>チ</t>
    </rPh>
    <phoneticPr fontId="24"/>
  </si>
  <si>
    <t>緑地協定制度</t>
    <rPh sb="0" eb="2">
      <t>リョクチ</t>
    </rPh>
    <rPh sb="2" eb="4">
      <t>キョウテイ</t>
    </rPh>
    <rPh sb="4" eb="6">
      <t>セイド</t>
    </rPh>
    <phoneticPr fontId="37"/>
  </si>
  <si>
    <t>　低炭素建築物新築等計画に係る技術的審査業務規程に基づき、都市の低炭素化の促進に関する法律第５４条第１項の認定基準のうち、以下に掲げる基準への適合性について、下記建築物の技術的審査を依頼します。この依頼書及び添付図書に記載の事項は、事実に相違ありません。
　なお、依頼者は当該技術的審査の手続きに関する一切の権限を代理者に委任します。</t>
    <rPh sb="79" eb="84">
      <t>カキケンチクブツ</t>
    </rPh>
    <phoneticPr fontId="25"/>
  </si>
  <si>
    <t>【建築物の位置】</t>
    <rPh sb="1" eb="4">
      <t>ケンチクブツ</t>
    </rPh>
    <phoneticPr fontId="24"/>
  </si>
  <si>
    <t>「☆第五面」と「☆第五面（集約）」は、どちらを使用して頂いてもかまいません。</t>
    <rPh sb="3" eb="4">
      <t>5</t>
    </rPh>
    <rPh sb="10" eb="11">
      <t>5</t>
    </rPh>
    <rPh sb="23" eb="25">
      <t>シヨウ</t>
    </rPh>
    <rPh sb="27" eb="28">
      <t>イタダ</t>
    </rPh>
    <phoneticPr fontId="37"/>
  </si>
  <si>
    <t>認定申請書 第四面、第五面を作成した場合は、第四面、第五面の印刷も忘れないようにしてください。</t>
    <rPh sb="0" eb="2">
      <t>ニンテイ</t>
    </rPh>
    <rPh sb="2" eb="5">
      <t>シンセイショ</t>
    </rPh>
    <rPh sb="6" eb="7">
      <t>ダイ</t>
    </rPh>
    <rPh sb="7" eb="9">
      <t>ヨンメン</t>
    </rPh>
    <rPh sb="10" eb="12">
      <t>ダイゴ</t>
    </rPh>
    <rPh sb="12" eb="13">
      <t>メン</t>
    </rPh>
    <rPh sb="14" eb="16">
      <t>サクセイ</t>
    </rPh>
    <rPh sb="18" eb="20">
      <t>バアイ</t>
    </rPh>
    <rPh sb="22" eb="23">
      <t>ダイ</t>
    </rPh>
    <rPh sb="23" eb="25">
      <t>ヨンメン</t>
    </rPh>
    <rPh sb="26" eb="28">
      <t>ダイゴ</t>
    </rPh>
    <rPh sb="28" eb="29">
      <t>メン</t>
    </rPh>
    <rPh sb="30" eb="32">
      <t>インサツ</t>
    </rPh>
    <rPh sb="33" eb="34">
      <t>ワス</t>
    </rPh>
    <phoneticPr fontId="8"/>
  </si>
  <si>
    <t>（第五面）</t>
    <rPh sb="1" eb="2">
      <t>ダイ</t>
    </rPh>
    <rPh sb="2" eb="4">
      <t>ゴメン</t>
    </rPh>
    <phoneticPr fontId="25"/>
  </si>
  <si>
    <t>（第五面）</t>
    <phoneticPr fontId="25"/>
  </si>
  <si>
    <t>【申請の対象とする範囲】</t>
    <rPh sb="1" eb="3">
      <t>シンセイ</t>
    </rPh>
    <rPh sb="4" eb="6">
      <t>タイショウ</t>
    </rPh>
    <rPh sb="9" eb="11">
      <t>ハンイ</t>
    </rPh>
    <phoneticPr fontId="24"/>
  </si>
  <si>
    <t>建築物全体</t>
    <rPh sb="0" eb="5">
      <t>ケンチクブツゼンタイ</t>
    </rPh>
    <phoneticPr fontId="24"/>
  </si>
  <si>
    <t>住戸の部分のみ</t>
    <rPh sb="0" eb="2">
      <t>ジュウコ</t>
    </rPh>
    <rPh sb="3" eb="5">
      <t>ブブン</t>
    </rPh>
    <phoneticPr fontId="24"/>
  </si>
  <si>
    <t>建築物全体及び住戸の部分</t>
    <phoneticPr fontId="24"/>
  </si>
  <si>
    <t>都市緑地法
第６条</t>
    <rPh sb="0" eb="2">
      <t>トシ</t>
    </rPh>
    <rPh sb="2" eb="4">
      <t>リョクチ</t>
    </rPh>
    <rPh sb="4" eb="5">
      <t>ホウ</t>
    </rPh>
    <rPh sb="6" eb="7">
      <t>ダイ</t>
    </rPh>
    <rPh sb="8" eb="9">
      <t>ジョウ</t>
    </rPh>
    <phoneticPr fontId="37"/>
  </si>
  <si>
    <t>西暦</t>
    <rPh sb="0" eb="2">
      <t>セイレキ</t>
    </rPh>
    <phoneticPr fontId="24"/>
  </si>
  <si>
    <t>旧を含む</t>
    <rPh sb="0" eb="1">
      <t>キュウ</t>
    </rPh>
    <rPh sb="2" eb="3">
      <t>フク</t>
    </rPh>
    <phoneticPr fontId="24"/>
  </si>
  <si>
    <t>市町村の別</t>
    <rPh sb="0" eb="3">
      <t>シチョウソン</t>
    </rPh>
    <rPh sb="4" eb="5">
      <t>ベツ</t>
    </rPh>
    <phoneticPr fontId="24"/>
  </si>
  <si>
    <t>郡</t>
    <rPh sb="0" eb="1">
      <t>グン</t>
    </rPh>
    <phoneticPr fontId="24"/>
  </si>
  <si>
    <t>評価書等</t>
    <rPh sb="0" eb="3">
      <t>ヒョウカショ</t>
    </rPh>
    <rPh sb="3" eb="4">
      <t>トウ</t>
    </rPh>
    <phoneticPr fontId="37"/>
  </si>
  <si>
    <t>設計住宅性能評価書（断熱性能等級4、一次エネルギー消費量等級4又は5）</t>
  </si>
  <si>
    <t>長期優良住宅建築等計画に係る技術的審査適合証</t>
  </si>
  <si>
    <t>住宅性能証明書（断熱性能等級4、一次エネルギー消費量等級4又は5）</t>
  </si>
  <si>
    <t>現金取得者向け新築対象住宅証明書（断熱性能等級4、一次エネルギー消費量等級4又は5）</t>
  </si>
  <si>
    <t>性能向上計画認定技術的審査又は認定表示に係る認定技術的審査適合証</t>
  </si>
  <si>
    <t>フラット35S適合証明書（断熱性能等級４、一次エネルギー消費量等級４又は5）</t>
  </si>
  <si>
    <t>建築物エネルギー消費性能適合性判定通知書（非住宅建築物）</t>
  </si>
  <si>
    <t>【申請費確認項目】</t>
    <rPh sb="1" eb="3">
      <t>シンセイ</t>
    </rPh>
    <rPh sb="3" eb="4">
      <t>ヒ</t>
    </rPh>
    <rPh sb="4" eb="6">
      <t>カクニン</t>
    </rPh>
    <rPh sb="6" eb="8">
      <t>コウモク</t>
    </rPh>
    <phoneticPr fontId="24"/>
  </si>
  <si>
    <t>【国交省が認める面積を用いない外皮性能計算】</t>
    <rPh sb="1" eb="4">
      <t>コッコウショウ</t>
    </rPh>
    <rPh sb="5" eb="6">
      <t>ミト</t>
    </rPh>
    <rPh sb="8" eb="10">
      <t>メンセキ</t>
    </rPh>
    <rPh sb="11" eb="12">
      <t>モチ</t>
    </rPh>
    <rPh sb="15" eb="17">
      <t>ガイヒ</t>
    </rPh>
    <rPh sb="17" eb="19">
      <t>セイノウ</t>
    </rPh>
    <rPh sb="19" eb="21">
      <t>ケイサン</t>
    </rPh>
    <phoneticPr fontId="40"/>
  </si>
  <si>
    <t>【センターが発行した次のいずれかの評価書等と併願】</t>
    <rPh sb="6" eb="8">
      <t>ハッコウ</t>
    </rPh>
    <rPh sb="10" eb="11">
      <t>ツギ</t>
    </rPh>
    <rPh sb="17" eb="20">
      <t>ヒョウカショ</t>
    </rPh>
    <rPh sb="20" eb="21">
      <t>トウ</t>
    </rPh>
    <rPh sb="22" eb="24">
      <t>ヘイガン</t>
    </rPh>
    <phoneticPr fontId="15"/>
  </si>
  <si>
    <t>（</t>
    <phoneticPr fontId="24"/>
  </si>
  <si>
    <t>）</t>
    <phoneticPr fontId="24"/>
  </si>
  <si>
    <t>2019/07/17 Ver.10.0</t>
  </si>
  <si>
    <t>2017/04/01 Ver.8.0</t>
  </si>
  <si>
    <t>2018/09/25 Ver.9.0</t>
  </si>
  <si>
    <t>2018/10/26 Ver.9.1</t>
  </si>
  <si>
    <t>2019/05/01 Ver.9.2</t>
  </si>
  <si>
    <t>2020/04/17 Ver.11.0</t>
  </si>
  <si>
    <t>様式第五（第四十一条関係）（日本産業規格Ａ列4番）</t>
    <phoneticPr fontId="24"/>
  </si>
  <si>
    <t>係員氏名</t>
    <rPh sb="0" eb="2">
      <t>カカリイン</t>
    </rPh>
    <rPh sb="2" eb="4">
      <t>シメイ</t>
    </rPh>
    <phoneticPr fontId="24"/>
  </si>
  <si>
    <t>申請受理者氏名</t>
    <rPh sb="0" eb="2">
      <t>シンセイ</t>
    </rPh>
    <rPh sb="2" eb="4">
      <t>ジュリ</t>
    </rPh>
    <rPh sb="4" eb="5">
      <t>シャ</t>
    </rPh>
    <rPh sb="5" eb="7">
      <t>シメイ</t>
    </rPh>
    <phoneticPr fontId="25"/>
  </si>
  <si>
    <t>2020/09/07 Ver.12.0</t>
  </si>
  <si>
    <t>2021/01/01 Ver.13.0</t>
  </si>
  <si>
    <t>受領者</t>
    <rPh sb="0" eb="3">
      <t>ジュリョウシャ</t>
    </rPh>
    <phoneticPr fontId="25"/>
  </si>
  <si>
    <t>2021/05/10 Ver.3.5</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</si>
</sst>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00_ "/>
    <numFmt numFmtId="178" formatCode="0.00_ "/>
    <numFmt numFmtId="179" formatCode="&quot;¥&quot;#,##0_);[Red]\(&quot;¥&quot;#,##0\)"/>
    <numFmt numFmtId="180" formatCode="#,###"/>
    <numFmt numFmtId="181" formatCode="0_ "/>
    <numFmt numFmtId="182" formatCode="0.00_@&quot;㎡&quot;"/>
    <numFmt numFmtId="183" formatCode="[$-F800]dddd\,\ mmmm\ dd\,\ yyyy"/>
    <numFmt numFmtId="184" formatCode="0.0_ "/>
    <numFmt numFmtId="185" formatCode="0.0_);[Red]\(0.0\)"/>
  </numFmts>
  <fonts count="104" x14ac:knownFonts="1">
    <font>
      <sz val="11"/>
      <color theme="1"/>
      <name val="ＭＳ Ｐゴシック"/>
      <family val="3"/>
      <charset val="128"/>
      <scheme val="minor"/>
    </font>
    <font>
      <sz val="11"/>
      <color theme="1"/>
      <name val="メイリオ"/>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color theme="1"/>
      <name val="メイリオ"/>
      <family val="2"/>
      <charset val="128"/>
    </font>
    <font>
      <sz val="11"/>
      <name val="ＭＳ Ｐ明朝"/>
      <family val="1"/>
      <charset val="128"/>
    </font>
    <font>
      <sz val="6"/>
      <name val="ＭＳ Ｐゴシック"/>
      <family val="3"/>
      <charset val="128"/>
    </font>
    <font>
      <sz val="6"/>
      <name val="ＭＳ Ｐゴシック"/>
      <family val="3"/>
      <charset val="128"/>
    </font>
    <font>
      <b/>
      <sz val="12"/>
      <name val="ＭＳ Ｐ明朝"/>
      <family val="1"/>
      <charset val="128"/>
    </font>
    <font>
      <sz val="20"/>
      <name val="ＭＳ Ｐ明朝"/>
      <family val="1"/>
      <charset val="128"/>
    </font>
    <font>
      <sz val="10.5"/>
      <name val="ＭＳ Ｐ明朝"/>
      <family val="1"/>
      <charset val="128"/>
    </font>
    <font>
      <sz val="11"/>
      <color indexed="8"/>
      <name val="ＭＳ Ｐ明朝"/>
      <family val="1"/>
      <charset val="128"/>
    </font>
    <font>
      <sz val="10.5"/>
      <color indexed="8"/>
      <name val="ＭＳ 明朝"/>
      <family val="1"/>
      <charset val="128"/>
    </font>
    <font>
      <sz val="11"/>
      <color theme="1"/>
      <name val="ＭＳ Ｐゴシック"/>
      <family val="3"/>
      <charset val="128"/>
      <scheme val="minor"/>
    </font>
    <font>
      <sz val="14"/>
      <name val="HG丸ｺﾞｼｯｸM-PRO"/>
      <family val="3"/>
      <charset val="128"/>
    </font>
    <font>
      <sz val="10"/>
      <name val="ＭＳ Ｐ明朝"/>
      <family val="1"/>
      <charset val="128"/>
    </font>
    <font>
      <sz val="10"/>
      <name val="ＭＳ Ｐゴシック"/>
      <family val="3"/>
      <charset val="128"/>
    </font>
    <font>
      <sz val="8"/>
      <name val="ＭＳ Ｐ明朝"/>
      <family val="1"/>
      <charset val="128"/>
    </font>
    <font>
      <sz val="8"/>
      <name val="ＭＳ Ｐゴシック"/>
      <family val="3"/>
      <charset val="128"/>
    </font>
    <font>
      <sz val="6"/>
      <name val="ＭＳ Ｐゴシック"/>
      <family val="3"/>
      <charset val="128"/>
      <scheme val="minor"/>
    </font>
    <font>
      <sz val="6"/>
      <name val="メイリオ"/>
      <family val="2"/>
      <charset val="128"/>
    </font>
    <font>
      <sz val="11"/>
      <color theme="1"/>
      <name val="ＭＳ Ｐゴシック"/>
      <family val="3"/>
      <charset val="128"/>
    </font>
    <font>
      <sz val="6"/>
      <name val="ＭＳ ゴシック"/>
      <family val="3"/>
      <charset val="128"/>
    </font>
    <font>
      <sz val="14"/>
      <color rgb="FFFF0000"/>
      <name val="ＭＳ Ｐゴシック"/>
      <family val="3"/>
      <charset val="128"/>
    </font>
    <font>
      <sz val="10.5"/>
      <color theme="1"/>
      <name val="ＭＳ 明朝"/>
      <family val="1"/>
      <charset val="128"/>
    </font>
    <font>
      <sz val="14"/>
      <color theme="1"/>
      <name val="ＭＳ 明朝"/>
      <family val="1"/>
      <charset val="128"/>
    </font>
    <font>
      <sz val="9"/>
      <name val="ＭＳ Ｐ明朝"/>
      <family val="1"/>
      <charset val="128"/>
    </font>
    <font>
      <b/>
      <sz val="15"/>
      <color theme="3"/>
      <name val="メイリオ"/>
      <family val="2"/>
      <charset val="128"/>
    </font>
    <font>
      <sz val="11"/>
      <color rgb="FF000000"/>
      <name val="メイリオ"/>
      <family val="3"/>
      <charset val="128"/>
    </font>
    <font>
      <b/>
      <sz val="11"/>
      <name val="ＭＳ Ｐゴシック"/>
      <family val="3"/>
      <charset val="128"/>
    </font>
    <font>
      <sz val="11"/>
      <color rgb="FF92D050"/>
      <name val="ＭＳ Ｐ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10"/>
      <name val="ＭＳ 明朝"/>
      <family val="1"/>
      <charset val="128"/>
    </font>
    <font>
      <sz val="11"/>
      <color theme="1"/>
      <name val="ＭＳ Ｐ明朝"/>
      <family val="1"/>
      <charset val="128"/>
    </font>
    <font>
      <u/>
      <sz val="11"/>
      <color theme="10"/>
      <name val="ＭＳ Ｐゴシック"/>
      <family val="2"/>
      <charset val="128"/>
      <scheme val="minor"/>
    </font>
    <font>
      <sz val="18"/>
      <color theme="3"/>
      <name val="ＭＳ Ｐゴシック"/>
      <family val="2"/>
      <charset val="128"/>
      <scheme val="major"/>
    </font>
    <font>
      <b/>
      <u/>
      <sz val="11"/>
      <color theme="10"/>
      <name val="ＭＳ Ｐゴシック"/>
      <family val="3"/>
      <charset val="128"/>
      <scheme val="minor"/>
    </font>
    <font>
      <sz val="10"/>
      <name val="ＭＳ Ｐゴシック"/>
      <family val="3"/>
      <charset val="128"/>
      <scheme val="minor"/>
    </font>
    <font>
      <sz val="11"/>
      <name val="ＭＳ 明朝"/>
      <family val="1"/>
      <charset val="128"/>
    </font>
    <font>
      <sz val="10"/>
      <color theme="1"/>
      <name val="ＭＳ 明朝"/>
      <family val="1"/>
      <charset val="128"/>
    </font>
    <font>
      <u/>
      <sz val="11"/>
      <color theme="10"/>
      <name val="メイリオ"/>
      <family val="2"/>
      <charset val="128"/>
    </font>
    <font>
      <u/>
      <sz val="10"/>
      <color theme="10"/>
      <name val="ＭＳ 明朝"/>
      <family val="1"/>
      <charset val="128"/>
    </font>
    <font>
      <b/>
      <sz val="12"/>
      <name val="ＭＳ 明朝"/>
      <family val="1"/>
      <charset val="128"/>
    </font>
    <font>
      <sz val="11"/>
      <color theme="1"/>
      <name val="ＭＳ 明朝"/>
      <family val="1"/>
      <charset val="128"/>
    </font>
    <font>
      <b/>
      <sz val="10"/>
      <name val="ＭＳ 明朝"/>
      <family val="1"/>
      <charset val="128"/>
    </font>
    <font>
      <sz val="11"/>
      <color indexed="8"/>
      <name val="ＭＳ 明朝"/>
      <family val="1"/>
      <charset val="128"/>
    </font>
    <font>
      <b/>
      <sz val="11"/>
      <color theme="1"/>
      <name val="ＭＳ 明朝"/>
      <family val="1"/>
      <charset val="128"/>
    </font>
    <font>
      <u/>
      <sz val="11"/>
      <color rgb="FFFF0000"/>
      <name val="ＭＳ Ｐゴシック"/>
      <family val="3"/>
      <charset val="128"/>
    </font>
    <font>
      <b/>
      <sz val="10"/>
      <color rgb="FF00B0F0"/>
      <name val="ＭＳ Ｐゴシック"/>
      <family val="3"/>
      <charset val="128"/>
      <scheme val="major"/>
    </font>
    <font>
      <sz val="10"/>
      <color rgb="FF3366FF"/>
      <name val="HGP創英角ﾎﾟｯﾌﾟ体"/>
      <family val="3"/>
      <charset val="128"/>
    </font>
    <font>
      <sz val="11"/>
      <color theme="1"/>
      <name val="ＭＳ ゴシック"/>
      <family val="3"/>
      <charset val="128"/>
    </font>
    <font>
      <sz val="10"/>
      <name val="Meiryo UI"/>
      <family val="3"/>
      <charset val="128"/>
    </font>
    <font>
      <sz val="10"/>
      <color theme="1"/>
      <name val="メイリオ"/>
      <family val="2"/>
      <charset val="128"/>
    </font>
    <font>
      <sz val="10"/>
      <color theme="1"/>
      <name val="メイリオ"/>
      <family val="3"/>
      <charset val="128"/>
    </font>
    <font>
      <sz val="8"/>
      <color theme="1"/>
      <name val="メイリオ"/>
      <family val="2"/>
      <charset val="128"/>
    </font>
    <font>
      <sz val="8"/>
      <color theme="1"/>
      <name val="メイリオ"/>
      <family val="3"/>
      <charset val="128"/>
    </font>
    <font>
      <sz val="6"/>
      <color theme="1"/>
      <name val="メイリオ"/>
      <family val="3"/>
      <charset val="128"/>
    </font>
    <font>
      <sz val="10"/>
      <color indexed="8"/>
      <name val="ＭＳ Ｐ明朝"/>
      <family val="1"/>
      <charset val="128"/>
    </font>
    <font>
      <sz val="10"/>
      <color theme="1"/>
      <name val="ＭＳ Ｐ明朝"/>
      <family val="1"/>
      <charset val="128"/>
    </font>
    <font>
      <sz val="10"/>
      <color theme="1" tint="0.499984740745262"/>
      <name val="ＭＳ 明朝"/>
      <family val="1"/>
      <charset val="128"/>
    </font>
    <font>
      <sz val="12"/>
      <name val="ＭＳ Ｐ明朝"/>
      <family val="1"/>
      <charset val="128"/>
    </font>
    <font>
      <u/>
      <sz val="11"/>
      <color theme="10"/>
      <name val="ＭＳ Ｐゴシック"/>
      <family val="3"/>
      <charset val="128"/>
      <scheme val="minor"/>
    </font>
    <font>
      <sz val="11"/>
      <color theme="1"/>
      <name val="メイリオ"/>
      <family val="3"/>
      <charset val="128"/>
    </font>
    <font>
      <sz val="11"/>
      <color rgb="FF454545"/>
      <name val="メイリオ"/>
      <family val="3"/>
      <charset val="128"/>
    </font>
    <font>
      <sz val="10.5"/>
      <name val="ＭＳ 明朝"/>
      <family val="1"/>
      <charset val="128"/>
    </font>
    <font>
      <sz val="10.5"/>
      <color rgb="FF000000"/>
      <name val="ＭＳ 明朝"/>
      <family val="1"/>
      <charset val="128"/>
    </font>
    <font>
      <sz val="10.5"/>
      <color indexed="8"/>
      <name val="Wingdings 2"/>
      <family val="1"/>
      <charset val="2"/>
    </font>
    <font>
      <sz val="10.5"/>
      <color theme="1"/>
      <name val="ＭＳ Ｐゴシック"/>
      <family val="3"/>
      <charset val="128"/>
      <scheme val="minor"/>
    </font>
    <font>
      <sz val="10.5"/>
      <name val="Wingdings 2"/>
      <family val="1"/>
      <charset val="2"/>
    </font>
    <font>
      <sz val="9"/>
      <color theme="1"/>
      <name val="ＭＳ 明朝"/>
      <family val="1"/>
      <charset val="128"/>
    </font>
    <font>
      <b/>
      <sz val="11"/>
      <color theme="0"/>
      <name val="Meiryo UI"/>
      <family val="3"/>
      <charset val="128"/>
    </font>
    <font>
      <sz val="11"/>
      <color theme="0"/>
      <name val="Meiryo UI"/>
      <family val="3"/>
      <charset val="128"/>
    </font>
    <font>
      <sz val="10"/>
      <color theme="0"/>
      <name val="Meiryo UI"/>
      <family val="3"/>
      <charset val="128"/>
    </font>
    <font>
      <sz val="14"/>
      <color theme="0"/>
      <name val="メイリオ"/>
      <family val="3"/>
      <charset val="128"/>
    </font>
    <font>
      <b/>
      <u/>
      <sz val="11"/>
      <color theme="1"/>
      <name val="ＭＳ Ｐゴシック"/>
      <family val="3"/>
      <charset val="128"/>
    </font>
    <font>
      <sz val="10"/>
      <name val="ＭＳ ゴシック"/>
      <family val="3"/>
      <charset val="128"/>
    </font>
    <font>
      <sz val="11"/>
      <name val="HG丸ｺﾞｼｯｸM-PRO"/>
      <family val="3"/>
      <charset val="128"/>
    </font>
    <font>
      <sz val="11"/>
      <color rgb="FFFF0000"/>
      <name val="ＭＳ Ｐゴシック"/>
      <family val="3"/>
      <charset val="128"/>
    </font>
    <font>
      <sz val="9"/>
      <color theme="1"/>
      <name val="ＭＳ Ｐ明朝"/>
      <family val="1"/>
      <charset val="128"/>
    </font>
    <font>
      <sz val="9"/>
      <color indexed="8"/>
      <name val="ＭＳ Ｐ明朝"/>
      <family val="1"/>
      <charset val="128"/>
    </font>
    <font>
      <sz val="10.5"/>
      <color theme="1"/>
      <name val="ＭＳ Ｐ明朝"/>
      <family val="1"/>
      <charset val="128"/>
    </font>
    <font>
      <sz val="11"/>
      <color theme="1"/>
      <name val="ＭＳ Ｐゴシック"/>
      <family val="2"/>
      <scheme val="minor"/>
    </font>
    <font>
      <sz val="10"/>
      <color theme="1"/>
      <name val="ＭＳ Ｐゴシック"/>
      <family val="3"/>
      <charset val="128"/>
      <scheme val="minor"/>
    </font>
    <font>
      <b/>
      <sz val="10"/>
      <name val="ＭＳ Ｐゴシック"/>
      <family val="3"/>
      <charset val="128"/>
    </font>
  </fonts>
  <fills count="10">
    <fill>
      <patternFill patternType="none"/>
    </fill>
    <fill>
      <patternFill patternType="gray125"/>
    </fill>
    <fill>
      <patternFill patternType="solid">
        <fgColor rgb="FFFFFF66"/>
        <bgColor indexed="64"/>
      </patternFill>
    </fill>
    <fill>
      <patternFill patternType="solid">
        <fgColor rgb="FFCCECFF"/>
        <bgColor indexed="64"/>
      </patternFill>
    </fill>
    <fill>
      <patternFill patternType="solid">
        <fgColor rgb="FFCCFFCC"/>
        <bgColor indexed="64"/>
      </patternFill>
    </fill>
    <fill>
      <patternFill patternType="solid">
        <fgColor theme="0" tint="-0.14999847407452621"/>
        <bgColor indexed="64"/>
      </patternFill>
    </fill>
    <fill>
      <patternFill patternType="solid">
        <fgColor theme="1"/>
        <bgColor indexed="64"/>
      </patternFill>
    </fill>
    <fill>
      <patternFill patternType="gray0625">
        <fgColor auto="1"/>
      </patternFill>
    </fill>
    <fill>
      <patternFill patternType="solid">
        <fgColor theme="4" tint="0.79998168889431442"/>
        <bgColor indexed="64"/>
      </patternFill>
    </fill>
    <fill>
      <patternFill patternType="darkTrellis">
        <fgColor rgb="FF3366FF"/>
        <bgColor auto="1"/>
      </patternFill>
    </fill>
  </fills>
  <borders count="1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style="thick">
        <color rgb="FFFF0000"/>
      </top>
      <bottom/>
      <diagonal/>
    </border>
    <border>
      <left/>
      <right/>
      <top style="thick">
        <color rgb="FFFF0000"/>
      </top>
      <bottom/>
      <diagonal/>
    </border>
    <border>
      <left/>
      <right style="thin">
        <color indexed="64"/>
      </right>
      <top style="thick">
        <color rgb="FFFF0000"/>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ck">
        <color rgb="FFFF0000"/>
      </bottom>
      <diagonal/>
    </border>
    <border>
      <left style="thin">
        <color indexed="64"/>
      </left>
      <right style="thin">
        <color indexed="64"/>
      </right>
      <top style="thick">
        <color rgb="FFFF0000"/>
      </top>
      <bottom/>
      <diagonal/>
    </border>
    <border>
      <left style="thin">
        <color theme="0" tint="-0.24994659260841701"/>
      </left>
      <right/>
      <top style="hair">
        <color auto="1"/>
      </top>
      <bottom style="thin">
        <color theme="0" tint="-0.24994659260841701"/>
      </bottom>
      <diagonal/>
    </border>
    <border>
      <left/>
      <right/>
      <top style="hair">
        <color auto="1"/>
      </top>
      <bottom style="thin">
        <color theme="0" tint="-0.24994659260841701"/>
      </bottom>
      <diagonal/>
    </border>
    <border>
      <left/>
      <right style="thin">
        <color theme="0" tint="-0.24994659260841701"/>
      </right>
      <top style="hair">
        <color auto="1"/>
      </top>
      <bottom style="thin">
        <color theme="0" tint="-0.24994659260841701"/>
      </bottom>
      <diagonal/>
    </border>
    <border>
      <left style="thin">
        <color theme="0" tint="-0.24994659260841701"/>
      </left>
      <right/>
      <top style="thin">
        <color theme="0" tint="-0.24994659260841701"/>
      </top>
      <bottom style="hair">
        <color auto="1"/>
      </bottom>
      <diagonal/>
    </border>
    <border>
      <left/>
      <right/>
      <top style="thin">
        <color theme="0" tint="-0.24994659260841701"/>
      </top>
      <bottom style="hair">
        <color auto="1"/>
      </bottom>
      <diagonal/>
    </border>
    <border>
      <left/>
      <right style="thin">
        <color theme="0" tint="-0.24994659260841701"/>
      </right>
      <top style="thin">
        <color theme="0" tint="-0.24994659260841701"/>
      </top>
      <bottom style="hair">
        <color auto="1"/>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02">
    <xf numFmtId="0" fontId="0" fillId="0" borderId="0">
      <alignment vertical="center"/>
    </xf>
    <xf numFmtId="0" fontId="31" fillId="0" borderId="0">
      <alignment vertical="center"/>
    </xf>
    <xf numFmtId="0" fontId="22" fillId="0" borderId="0">
      <alignment vertical="center"/>
    </xf>
    <xf numFmtId="0" fontId="21" fillId="0" borderId="0">
      <alignment vertical="center"/>
    </xf>
    <xf numFmtId="9" fontId="50" fillId="0" borderId="0" applyFont="0" applyFill="0" applyBorder="0" applyAlignment="0" applyProtection="0">
      <alignment vertical="center"/>
    </xf>
    <xf numFmtId="38" fontId="50" fillId="0" borderId="0" applyFont="0" applyFill="0" applyBorder="0" applyAlignment="0" applyProtection="0">
      <alignment vertical="center"/>
    </xf>
    <xf numFmtId="38" fontId="51" fillId="0" borderId="0" applyFont="0" applyFill="0" applyBorder="0" applyAlignment="0" applyProtection="0">
      <alignment vertical="center"/>
    </xf>
    <xf numFmtId="179" fontId="51" fillId="0" borderId="0" applyFont="0" applyFill="0" applyBorder="0" applyAlignment="0" applyProtection="0">
      <alignment vertical="center"/>
    </xf>
    <xf numFmtId="179" fontId="51" fillId="0" borderId="0" applyFont="0" applyFill="0" applyBorder="0" applyAlignment="0" applyProtection="0">
      <alignment vertical="center"/>
    </xf>
    <xf numFmtId="0" fontId="50" fillId="0" borderId="0"/>
    <xf numFmtId="0" fontId="31" fillId="0" borderId="0">
      <alignment vertical="center"/>
    </xf>
    <xf numFmtId="0" fontId="51" fillId="0" borderId="0">
      <alignment vertical="center"/>
    </xf>
    <xf numFmtId="0" fontId="51" fillId="0" borderId="0">
      <alignment vertical="center"/>
    </xf>
    <xf numFmtId="0" fontId="50" fillId="0" borderId="0">
      <alignment vertical="center"/>
    </xf>
    <xf numFmtId="0" fontId="51" fillId="0" borderId="0">
      <alignment vertical="center"/>
    </xf>
    <xf numFmtId="0" fontId="54" fillId="0" borderId="0" applyNumberFormat="0" applyFill="0" applyBorder="0" applyAlignment="0" applyProtection="0">
      <alignment vertical="center"/>
    </xf>
    <xf numFmtId="38" fontId="21" fillId="0" borderId="0" applyFont="0" applyFill="0" applyBorder="0" applyAlignment="0" applyProtection="0">
      <alignment vertical="center"/>
    </xf>
    <xf numFmtId="0" fontId="16" fillId="0" borderId="0">
      <alignment vertical="center"/>
    </xf>
    <xf numFmtId="0" fontId="60" fillId="0" borderId="0" applyNumberFormat="0" applyFill="0" applyBorder="0" applyAlignment="0" applyProtection="0">
      <alignment vertical="center"/>
    </xf>
    <xf numFmtId="0" fontId="50" fillId="0" borderId="0">
      <alignment vertical="center"/>
    </xf>
    <xf numFmtId="0" fontId="81" fillId="0" borderId="0" applyNumberFormat="0" applyFill="0" applyBorder="0" applyAlignment="0" applyProtection="0">
      <alignment vertical="center"/>
    </xf>
    <xf numFmtId="0" fontId="7" fillId="0" borderId="0">
      <alignment vertical="center"/>
    </xf>
    <xf numFmtId="0" fontId="7" fillId="0" borderId="0">
      <alignment vertical="center"/>
    </xf>
    <xf numFmtId="38" fontId="6" fillId="0" borderId="0" applyFont="0" applyFill="0" applyBorder="0" applyAlignment="0" applyProtection="0">
      <alignment vertical="center"/>
    </xf>
    <xf numFmtId="179" fontId="6" fillId="0" borderId="0" applyFont="0" applyFill="0" applyBorder="0" applyAlignment="0" applyProtection="0">
      <alignment vertical="center"/>
    </xf>
    <xf numFmtId="179"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5" fillId="0" borderId="0" applyFont="0" applyFill="0" applyBorder="0" applyAlignment="0" applyProtection="0">
      <alignment vertical="center"/>
    </xf>
    <xf numFmtId="179" fontId="5" fillId="0" borderId="0" applyFont="0" applyFill="0" applyBorder="0" applyAlignment="0" applyProtection="0">
      <alignment vertical="center"/>
    </xf>
    <xf numFmtId="179"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179" fontId="5" fillId="0" borderId="0" applyFont="0" applyFill="0" applyBorder="0" applyAlignment="0" applyProtection="0">
      <alignment vertical="center"/>
    </xf>
    <xf numFmtId="179"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1" fillId="0" borderId="0"/>
    <xf numFmtId="0" fontId="4" fillId="0" borderId="0">
      <alignment vertical="center"/>
    </xf>
    <xf numFmtId="38"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82" fillId="0" borderId="0">
      <alignment vertical="center"/>
    </xf>
    <xf numFmtId="0" fontId="7" fillId="0" borderId="0">
      <alignment vertical="center"/>
    </xf>
    <xf numFmtId="38" fontId="4" fillId="0" borderId="0" applyFont="0" applyFill="0" applyBorder="0" applyAlignment="0" applyProtection="0">
      <alignment vertical="center"/>
    </xf>
    <xf numFmtId="179" fontId="4" fillId="0" borderId="0" applyFont="0" applyFill="0" applyBorder="0" applyAlignment="0" applyProtection="0">
      <alignment vertical="center"/>
    </xf>
    <xf numFmtId="17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3" fillId="0" borderId="0" applyFont="0" applyFill="0" applyBorder="0" applyAlignment="0" applyProtection="0">
      <alignment vertical="center"/>
    </xf>
    <xf numFmtId="179" fontId="3" fillId="0" borderId="0" applyFont="0" applyFill="0" applyBorder="0" applyAlignment="0" applyProtection="0">
      <alignment vertical="center"/>
    </xf>
    <xf numFmtId="17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179" fontId="3" fillId="0" borderId="0" applyFont="0" applyFill="0" applyBorder="0" applyAlignment="0" applyProtection="0">
      <alignment vertical="center"/>
    </xf>
    <xf numFmtId="17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2" fillId="0" borderId="0" applyFont="0" applyFill="0" applyBorder="0" applyAlignment="0" applyProtection="0">
      <alignment vertical="center"/>
    </xf>
    <xf numFmtId="179" fontId="2" fillId="0" borderId="0" applyFont="0" applyFill="0" applyBorder="0" applyAlignment="0" applyProtection="0">
      <alignment vertical="center"/>
    </xf>
    <xf numFmtId="17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179" fontId="2" fillId="0" borderId="0" applyFont="0" applyFill="0" applyBorder="0" applyAlignment="0" applyProtection="0">
      <alignment vertical="center"/>
    </xf>
    <xf numFmtId="17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179" fontId="2" fillId="0" borderId="0" applyFont="0" applyFill="0" applyBorder="0" applyAlignment="0" applyProtection="0">
      <alignment vertical="center"/>
    </xf>
    <xf numFmtId="17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179" fontId="2" fillId="0" borderId="0" applyFont="0" applyFill="0" applyBorder="0" applyAlignment="0" applyProtection="0">
      <alignment vertical="center"/>
    </xf>
    <xf numFmtId="17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1048">
    <xf numFmtId="0" fontId="0" fillId="0" borderId="0" xfId="0">
      <alignment vertical="center"/>
    </xf>
    <xf numFmtId="0" fontId="22" fillId="0" borderId="0" xfId="2">
      <alignment vertical="center"/>
    </xf>
    <xf numFmtId="0" fontId="22" fillId="0" borderId="12" xfId="2" applyBorder="1" applyAlignment="1">
      <alignment horizontal="center" vertical="center" wrapText="1"/>
    </xf>
    <xf numFmtId="0" fontId="22" fillId="0" borderId="12" xfId="2" applyBorder="1">
      <alignment vertical="center"/>
    </xf>
    <xf numFmtId="0" fontId="22" fillId="0" borderId="14" xfId="2" applyBorder="1" applyAlignment="1">
      <alignment horizontal="center" vertical="center"/>
    </xf>
    <xf numFmtId="0" fontId="22" fillId="0" borderId="14" xfId="2" applyBorder="1" applyAlignment="1">
      <alignment horizontal="center" vertical="center" wrapText="1"/>
    </xf>
    <xf numFmtId="0" fontId="22" fillId="0" borderId="13" xfId="2" applyBorder="1">
      <alignment vertical="center"/>
    </xf>
    <xf numFmtId="0" fontId="22" fillId="0" borderId="14" xfId="2" applyBorder="1" applyAlignment="1">
      <alignment vertical="center" wrapText="1"/>
    </xf>
    <xf numFmtId="0" fontId="22" fillId="0" borderId="0" xfId="2" applyBorder="1">
      <alignment vertical="center"/>
    </xf>
    <xf numFmtId="0" fontId="22" fillId="0" borderId="5" xfId="2" applyBorder="1">
      <alignment vertical="center"/>
    </xf>
    <xf numFmtId="0" fontId="22" fillId="0" borderId="4" xfId="2" applyBorder="1" applyAlignment="1">
      <alignment horizontal="center" vertical="center"/>
    </xf>
    <xf numFmtId="0" fontId="22" fillId="0" borderId="0" xfId="2" applyBorder="1" applyAlignment="1">
      <alignment horizontal="center" vertical="center"/>
    </xf>
    <xf numFmtId="0" fontId="22" fillId="0" borderId="5" xfId="2" applyBorder="1" applyAlignment="1">
      <alignment horizontal="center" vertical="center"/>
    </xf>
    <xf numFmtId="0" fontId="22" fillId="0" borderId="36" xfId="2" applyBorder="1" applyAlignment="1">
      <alignment horizontal="center" vertical="center"/>
    </xf>
    <xf numFmtId="0" fontId="22" fillId="0" borderId="37" xfId="2" applyBorder="1" applyAlignment="1">
      <alignment horizontal="center" vertical="center"/>
    </xf>
    <xf numFmtId="0" fontId="22" fillId="0" borderId="38" xfId="2" applyBorder="1">
      <alignment vertical="center"/>
    </xf>
    <xf numFmtId="0" fontId="22" fillId="0" borderId="37" xfId="2" applyBorder="1">
      <alignment vertical="center"/>
    </xf>
    <xf numFmtId="0" fontId="22" fillId="0" borderId="39" xfId="2" applyBorder="1" applyAlignment="1">
      <alignment horizontal="center" vertical="center"/>
    </xf>
    <xf numFmtId="0" fontId="22" fillId="0" borderId="40" xfId="2" applyBorder="1" applyAlignment="1">
      <alignment horizontal="center" vertical="center"/>
    </xf>
    <xf numFmtId="0" fontId="22" fillId="0" borderId="40" xfId="2" applyBorder="1">
      <alignment vertical="center"/>
    </xf>
    <xf numFmtId="0" fontId="22" fillId="0" borderId="9" xfId="2" applyBorder="1" applyAlignment="1">
      <alignment horizontal="center" vertical="center"/>
    </xf>
    <xf numFmtId="0" fontId="22" fillId="0" borderId="10" xfId="2" applyBorder="1" applyAlignment="1">
      <alignment horizontal="center" vertical="center"/>
    </xf>
    <xf numFmtId="0" fontId="22" fillId="0" borderId="11" xfId="2" applyBorder="1">
      <alignment vertical="center"/>
    </xf>
    <xf numFmtId="0" fontId="22" fillId="0" borderId="10" xfId="2" applyBorder="1">
      <alignment vertical="center"/>
    </xf>
    <xf numFmtId="0" fontId="22" fillId="0" borderId="0" xfId="2" applyAlignment="1">
      <alignment horizontal="center" vertical="center"/>
    </xf>
    <xf numFmtId="0" fontId="47" fillId="0" borderId="0" xfId="3" applyFont="1">
      <alignment vertical="center"/>
    </xf>
    <xf numFmtId="0" fontId="39" fillId="0" borderId="0" xfId="3" applyFont="1">
      <alignment vertical="center"/>
    </xf>
    <xf numFmtId="14" fontId="48" fillId="0" borderId="0" xfId="3" applyNumberFormat="1" applyFont="1" applyAlignment="1">
      <alignment horizontal="left" vertical="center"/>
    </xf>
    <xf numFmtId="0" fontId="50" fillId="0" borderId="0" xfId="3" applyFont="1">
      <alignment vertical="center"/>
    </xf>
    <xf numFmtId="0" fontId="39" fillId="0" borderId="0" xfId="3" applyFont="1" applyFill="1" applyBorder="1">
      <alignment vertical="center"/>
    </xf>
    <xf numFmtId="0" fontId="39" fillId="2" borderId="50" xfId="3" applyFont="1" applyFill="1" applyBorder="1">
      <alignment vertical="center"/>
    </xf>
    <xf numFmtId="0" fontId="39" fillId="2" borderId="51" xfId="3" applyFont="1" applyFill="1" applyBorder="1">
      <alignment vertical="center"/>
    </xf>
    <xf numFmtId="0" fontId="39" fillId="2" borderId="52" xfId="3" applyFont="1" applyFill="1" applyBorder="1">
      <alignment vertical="center"/>
    </xf>
    <xf numFmtId="0" fontId="39" fillId="3" borderId="53" xfId="3" applyFont="1" applyFill="1" applyBorder="1">
      <alignment vertical="center"/>
    </xf>
    <xf numFmtId="0" fontId="39" fillId="3" borderId="54" xfId="3" applyFont="1" applyFill="1" applyBorder="1">
      <alignment vertical="center"/>
    </xf>
    <xf numFmtId="0" fontId="39" fillId="3" borderId="55" xfId="3" applyFont="1" applyFill="1" applyBorder="1">
      <alignment vertical="center"/>
    </xf>
    <xf numFmtId="0" fontId="39" fillId="4" borderId="50" xfId="3" applyFont="1" applyFill="1" applyBorder="1">
      <alignment vertical="center"/>
    </xf>
    <xf numFmtId="0" fontId="39" fillId="4" borderId="51" xfId="3" applyFont="1" applyFill="1" applyBorder="1">
      <alignment vertical="center"/>
    </xf>
    <xf numFmtId="0" fontId="39" fillId="4" borderId="52" xfId="3" applyFont="1" applyFill="1" applyBorder="1">
      <alignment vertical="center"/>
    </xf>
    <xf numFmtId="0" fontId="39" fillId="0" borderId="50" xfId="3" applyFont="1" applyFill="1" applyBorder="1">
      <alignment vertical="center"/>
    </xf>
    <xf numFmtId="0" fontId="39" fillId="0" borderId="51" xfId="3" applyFont="1" applyFill="1" applyBorder="1">
      <alignment vertical="center"/>
    </xf>
    <xf numFmtId="0" fontId="39" fillId="0" borderId="52" xfId="3" applyFont="1" applyFill="1" applyBorder="1">
      <alignment vertical="center"/>
    </xf>
    <xf numFmtId="0" fontId="20" fillId="0" borderId="12" xfId="2" applyFont="1" applyBorder="1" applyAlignment="1">
      <alignment horizontal="center" vertical="center" wrapText="1"/>
    </xf>
    <xf numFmtId="0" fontId="20" fillId="0" borderId="0" xfId="2" applyFont="1" applyBorder="1" applyAlignment="1">
      <alignment horizontal="center" vertical="center"/>
    </xf>
    <xf numFmtId="0" fontId="20" fillId="0" borderId="0" xfId="2" applyFont="1" applyBorder="1" applyAlignment="1">
      <alignment horizontal="center" vertical="center" shrinkToFit="1"/>
    </xf>
    <xf numFmtId="0" fontId="22" fillId="0" borderId="0" xfId="2" applyBorder="1" applyAlignment="1">
      <alignment horizontal="center" vertical="center" shrinkToFit="1"/>
    </xf>
    <xf numFmtId="0" fontId="20" fillId="0" borderId="37" xfId="2" applyFont="1" applyBorder="1" applyAlignment="1">
      <alignment horizontal="center" vertical="center" shrinkToFit="1"/>
    </xf>
    <xf numFmtId="0" fontId="22" fillId="0" borderId="40" xfId="2" applyBorder="1" applyAlignment="1">
      <alignment horizontal="center" vertical="center" shrinkToFit="1"/>
    </xf>
    <xf numFmtId="0" fontId="20" fillId="0" borderId="10" xfId="2" applyFont="1" applyBorder="1" applyAlignment="1">
      <alignment horizontal="center" vertical="center" shrinkToFit="1"/>
    </xf>
    <xf numFmtId="0" fontId="19" fillId="0" borderId="5" xfId="2" applyFont="1" applyBorder="1">
      <alignment vertical="center"/>
    </xf>
    <xf numFmtId="0" fontId="18" fillId="0" borderId="5" xfId="2" applyFont="1" applyBorder="1">
      <alignment vertical="center"/>
    </xf>
    <xf numFmtId="0" fontId="22" fillId="0" borderId="1" xfId="2" applyBorder="1" applyAlignment="1">
      <alignment horizontal="center" vertical="center"/>
    </xf>
    <xf numFmtId="0" fontId="22" fillId="0" borderId="2" xfId="2" applyBorder="1" applyAlignment="1">
      <alignment horizontal="center" vertical="center"/>
    </xf>
    <xf numFmtId="0" fontId="17" fillId="0" borderId="5" xfId="2" applyFont="1" applyBorder="1">
      <alignment vertical="center"/>
    </xf>
    <xf numFmtId="0" fontId="20" fillId="0" borderId="5" xfId="2" applyFont="1" applyBorder="1">
      <alignment vertical="center"/>
    </xf>
    <xf numFmtId="0" fontId="22" fillId="0" borderId="4" xfId="2" applyBorder="1" applyAlignment="1">
      <alignment horizontal="center" vertical="center" wrapText="1"/>
    </xf>
    <xf numFmtId="0" fontId="20" fillId="0" borderId="0" xfId="2" applyFont="1" applyBorder="1" applyAlignment="1">
      <alignment horizontal="center" vertical="center" wrapText="1"/>
    </xf>
    <xf numFmtId="0" fontId="22" fillId="0" borderId="0" xfId="2" applyBorder="1" applyAlignment="1">
      <alignment horizontal="center" vertical="center" wrapText="1"/>
    </xf>
    <xf numFmtId="0" fontId="22" fillId="0" borderId="5" xfId="2" applyBorder="1" applyAlignment="1">
      <alignment horizontal="center" vertical="center" wrapText="1"/>
    </xf>
    <xf numFmtId="0" fontId="22" fillId="0" borderId="38" xfId="2" applyBorder="1" applyAlignment="1">
      <alignment horizontal="center" vertical="center"/>
    </xf>
    <xf numFmtId="0" fontId="15" fillId="0" borderId="5" xfId="2" applyFont="1" applyBorder="1">
      <alignment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0" xfId="2" applyFont="1" applyBorder="1" applyAlignment="1">
      <alignment horizontal="center" vertical="center"/>
    </xf>
    <xf numFmtId="0" fontId="15" fillId="0" borderId="5" xfId="2" applyFont="1" applyBorder="1" applyAlignment="1">
      <alignment horizontal="center" vertical="center"/>
    </xf>
    <xf numFmtId="0" fontId="15" fillId="0" borderId="41" xfId="2" applyFont="1" applyBorder="1">
      <alignment vertical="center"/>
    </xf>
    <xf numFmtId="0" fontId="15" fillId="0" borderId="40" xfId="2" applyFont="1" applyBorder="1" applyAlignment="1">
      <alignment horizontal="center" vertical="center"/>
    </xf>
    <xf numFmtId="0" fontId="15" fillId="0" borderId="41" xfId="2" applyFont="1" applyBorder="1" applyAlignment="1">
      <alignment horizontal="center" vertical="center"/>
    </xf>
    <xf numFmtId="0" fontId="39" fillId="7" borderId="50" xfId="3" applyFont="1" applyFill="1" applyBorder="1">
      <alignment vertical="center"/>
    </xf>
    <xf numFmtId="0" fontId="39" fillId="7" borderId="51" xfId="3" applyFont="1" applyFill="1" applyBorder="1">
      <alignment vertical="center"/>
    </xf>
    <xf numFmtId="0" fontId="39" fillId="7" borderId="52" xfId="3" applyFont="1" applyFill="1" applyBorder="1">
      <alignment vertical="center"/>
    </xf>
    <xf numFmtId="0" fontId="67" fillId="0" borderId="0" xfId="3" applyFont="1">
      <alignment vertical="center"/>
    </xf>
    <xf numFmtId="0" fontId="74" fillId="0" borderId="14" xfId="2" applyFont="1" applyBorder="1" applyAlignment="1">
      <alignment horizontal="center" vertical="center" wrapText="1" shrinkToFit="1"/>
    </xf>
    <xf numFmtId="0" fontId="75" fillId="0" borderId="14" xfId="2" applyFont="1" applyBorder="1" applyAlignment="1">
      <alignment horizontal="center" vertical="center" wrapText="1" shrinkToFit="1"/>
    </xf>
    <xf numFmtId="0" fontId="72" fillId="0" borderId="14" xfId="2" applyFont="1" applyBorder="1" applyAlignment="1">
      <alignment vertical="center" wrapText="1"/>
    </xf>
    <xf numFmtId="0" fontId="14" fillId="0" borderId="0" xfId="2" applyFont="1" applyBorder="1" applyAlignment="1">
      <alignment horizontal="center" vertical="center"/>
    </xf>
    <xf numFmtId="0" fontId="72" fillId="0" borderId="14" xfId="2" applyFont="1" applyBorder="1" applyAlignment="1">
      <alignment horizontal="center" vertical="center" wrapText="1"/>
    </xf>
    <xf numFmtId="0" fontId="73" fillId="0" borderId="14" xfId="2" applyFont="1" applyBorder="1" applyAlignment="1">
      <alignment horizontal="center" vertical="center" wrapText="1"/>
    </xf>
    <xf numFmtId="0" fontId="75" fillId="0" borderId="14" xfId="2" applyFont="1" applyBorder="1" applyAlignment="1">
      <alignment horizontal="center" vertical="center" wrapText="1"/>
    </xf>
    <xf numFmtId="0" fontId="74" fillId="0" borderId="14" xfId="2" applyFont="1" applyBorder="1" applyAlignment="1">
      <alignment horizontal="center" vertical="center" wrapText="1"/>
    </xf>
    <xf numFmtId="0" fontId="13" fillId="0" borderId="12" xfId="2" applyFont="1" applyBorder="1" applyAlignment="1">
      <alignment horizontal="center" vertical="center" wrapText="1"/>
    </xf>
    <xf numFmtId="0" fontId="13" fillId="0" borderId="2" xfId="2" applyFont="1" applyBorder="1" applyAlignment="1">
      <alignment horizontal="center" vertical="center"/>
    </xf>
    <xf numFmtId="0" fontId="13" fillId="0" borderId="0" xfId="2" applyFont="1" applyBorder="1" applyAlignment="1">
      <alignment horizontal="center" vertical="center"/>
    </xf>
    <xf numFmtId="0" fontId="12" fillId="0" borderId="0" xfId="2" applyFont="1" applyBorder="1" applyAlignment="1">
      <alignment horizontal="center" vertical="center"/>
    </xf>
    <xf numFmtId="0" fontId="12" fillId="0" borderId="37" xfId="2" applyFont="1" applyBorder="1" applyAlignment="1">
      <alignment horizontal="center" vertical="center"/>
    </xf>
    <xf numFmtId="0" fontId="23" fillId="0" borderId="0" xfId="9" applyFont="1" applyFill="1" applyAlignment="1" applyProtection="1">
      <alignment vertical="center"/>
    </xf>
    <xf numFmtId="0" fontId="23" fillId="0" borderId="2" xfId="9" applyFont="1" applyFill="1" applyBorder="1" applyAlignment="1" applyProtection="1">
      <alignment vertical="center"/>
    </xf>
    <xf numFmtId="0" fontId="23" fillId="0" borderId="0" xfId="9" applyFont="1" applyFill="1" applyBorder="1" applyAlignment="1" applyProtection="1">
      <alignment vertical="center" shrinkToFit="1"/>
    </xf>
    <xf numFmtId="0" fontId="23" fillId="0" borderId="10" xfId="9" applyFont="1" applyFill="1" applyBorder="1" applyAlignment="1" applyProtection="1">
      <alignment vertical="center"/>
    </xf>
    <xf numFmtId="0" fontId="23" fillId="0" borderId="0" xfId="9" applyFont="1" applyFill="1" applyAlignment="1" applyProtection="1">
      <alignment horizontal="center" vertical="center"/>
    </xf>
    <xf numFmtId="0" fontId="82" fillId="0" borderId="0" xfId="11" applyNumberFormat="1" applyFont="1" applyFill="1" applyBorder="1" applyAlignment="1">
      <alignment vertical="center"/>
    </xf>
    <xf numFmtId="0" fontId="83" fillId="0" borderId="0" xfId="11" applyNumberFormat="1" applyFont="1" applyFill="1" applyBorder="1" applyAlignment="1">
      <alignment vertical="center"/>
    </xf>
    <xf numFmtId="0" fontId="10" fillId="0" borderId="0" xfId="2" applyFont="1" applyBorder="1" applyAlignment="1">
      <alignment horizontal="center" vertical="center"/>
    </xf>
    <xf numFmtId="0" fontId="10" fillId="0" borderId="14" xfId="2" applyFont="1" applyBorder="1" applyAlignment="1">
      <alignment vertical="center" wrapText="1"/>
    </xf>
    <xf numFmtId="0" fontId="23" fillId="0" borderId="0" xfId="9" applyFont="1" applyFill="1" applyBorder="1" applyAlignment="1" applyProtection="1">
      <alignment vertical="center"/>
    </xf>
    <xf numFmtId="0" fontId="23" fillId="0" borderId="0" xfId="9" applyFont="1" applyFill="1" applyBorder="1" applyAlignment="1" applyProtection="1">
      <alignment horizontal="left" vertical="center"/>
    </xf>
    <xf numFmtId="0" fontId="23" fillId="0" borderId="0" xfId="9" applyFont="1" applyFill="1" applyBorder="1" applyAlignment="1" applyProtection="1">
      <alignment horizontal="left" vertical="center" wrapText="1"/>
    </xf>
    <xf numFmtId="0" fontId="23" fillId="0" borderId="0" xfId="0" applyFont="1" applyFill="1" applyAlignment="1" applyProtection="1">
      <alignment vertical="center"/>
    </xf>
    <xf numFmtId="0" fontId="23" fillId="0" borderId="0" xfId="0" applyFont="1" applyFill="1" applyProtection="1">
      <alignment vertical="center"/>
    </xf>
    <xf numFmtId="0" fontId="52" fillId="0" borderId="0" xfId="3" applyNumberFormat="1" applyFont="1" applyFill="1" applyBorder="1" applyProtection="1">
      <alignment vertical="center"/>
    </xf>
    <xf numFmtId="0" fontId="42" fillId="0" borderId="0" xfId="0" applyFont="1" applyFill="1" applyProtection="1">
      <alignment vertical="center"/>
    </xf>
    <xf numFmtId="0" fontId="42" fillId="0" borderId="0" xfId="0" applyFont="1" applyFill="1" applyBorder="1" applyProtection="1">
      <alignment vertical="center"/>
    </xf>
    <xf numFmtId="0" fontId="42" fillId="0" borderId="10" xfId="0" applyFont="1" applyFill="1" applyBorder="1" applyProtection="1">
      <alignment vertical="center"/>
    </xf>
    <xf numFmtId="0" fontId="42" fillId="0" borderId="0" xfId="0" applyFont="1" applyProtection="1">
      <alignment vertical="center"/>
    </xf>
    <xf numFmtId="0" fontId="42" fillId="0" borderId="0" xfId="0" applyFont="1" applyAlignment="1" applyProtection="1">
      <alignment vertical="center"/>
    </xf>
    <xf numFmtId="0" fontId="23" fillId="0" borderId="0" xfId="0" applyFont="1" applyBorder="1" applyProtection="1">
      <alignment vertical="center"/>
    </xf>
    <xf numFmtId="0" fontId="23" fillId="0" borderId="10" xfId="9" applyFont="1" applyBorder="1" applyAlignment="1" applyProtection="1">
      <alignment horizontal="left" vertical="center" wrapText="1"/>
    </xf>
    <xf numFmtId="0" fontId="62" fillId="0" borderId="1" xfId="3" applyNumberFormat="1" applyFont="1" applyFill="1" applyBorder="1" applyAlignment="1" applyProtection="1">
      <alignment vertical="center"/>
      <protection locked="0"/>
    </xf>
    <xf numFmtId="0" fontId="63" fillId="0" borderId="2" xfId="3" applyFont="1" applyBorder="1" applyProtection="1">
      <alignment vertical="center"/>
    </xf>
    <xf numFmtId="0" fontId="63" fillId="0" borderId="0" xfId="3" applyFont="1" applyProtection="1">
      <alignment vertical="center"/>
    </xf>
    <xf numFmtId="0" fontId="29" fillId="0" borderId="0" xfId="0" applyFont="1" applyProtection="1">
      <alignment vertical="center"/>
    </xf>
    <xf numFmtId="0" fontId="42" fillId="0" borderId="0" xfId="0" applyFont="1" applyBorder="1" applyProtection="1">
      <alignment vertical="center"/>
    </xf>
    <xf numFmtId="0" fontId="47" fillId="0" borderId="0" xfId="3" applyFont="1" applyProtection="1">
      <alignment vertical="center"/>
      <protection locked="0"/>
    </xf>
    <xf numFmtId="0" fontId="63" fillId="3" borderId="0" xfId="3" applyFont="1" applyFill="1" applyBorder="1" applyAlignment="1" applyProtection="1">
      <alignment horizontal="center" vertical="center"/>
      <protection locked="0"/>
    </xf>
    <xf numFmtId="0" fontId="42" fillId="0" borderId="1" xfId="0" applyFont="1" applyBorder="1" applyProtection="1">
      <alignment vertical="center"/>
    </xf>
    <xf numFmtId="0" fontId="42" fillId="0" borderId="2" xfId="0" applyFont="1" applyBorder="1" applyProtection="1">
      <alignment vertical="center"/>
    </xf>
    <xf numFmtId="49" fontId="42" fillId="0" borderId="2" xfId="0" applyNumberFormat="1" applyFont="1" applyBorder="1" applyProtection="1">
      <alignment vertical="center"/>
    </xf>
    <xf numFmtId="49" fontId="42" fillId="0" borderId="3" xfId="0" applyNumberFormat="1" applyFont="1" applyBorder="1" applyProtection="1">
      <alignment vertical="center"/>
    </xf>
    <xf numFmtId="0" fontId="42" fillId="0" borderId="4" xfId="0" applyFont="1" applyBorder="1" applyProtection="1">
      <alignment vertical="center"/>
    </xf>
    <xf numFmtId="49" fontId="42" fillId="0" borderId="5" xfId="0" applyNumberFormat="1" applyFont="1" applyBorder="1" applyProtection="1">
      <alignment vertical="center"/>
    </xf>
    <xf numFmtId="0" fontId="42" fillId="0" borderId="3" xfId="0" applyFont="1" applyBorder="1" applyProtection="1">
      <alignment vertical="center"/>
    </xf>
    <xf numFmtId="0" fontId="42" fillId="0" borderId="9" xfId="0" applyFont="1" applyBorder="1" applyProtection="1">
      <alignment vertical="center"/>
    </xf>
    <xf numFmtId="0" fontId="42" fillId="0" borderId="10" xfId="0" applyFont="1" applyBorder="1" applyProtection="1">
      <alignment vertical="center"/>
    </xf>
    <xf numFmtId="0" fontId="42" fillId="0" borderId="11" xfId="0" applyFont="1" applyBorder="1" applyProtection="1">
      <alignment vertical="center"/>
    </xf>
    <xf numFmtId="0" fontId="42" fillId="0" borderId="2" xfId="0" applyFont="1" applyBorder="1" applyAlignment="1" applyProtection="1">
      <alignment horizontal="right" vertical="center"/>
    </xf>
    <xf numFmtId="0" fontId="42" fillId="0" borderId="0" xfId="0" quotePrefix="1" applyFont="1" applyBorder="1" applyAlignment="1" applyProtection="1">
      <alignment horizontal="right" vertical="center"/>
    </xf>
    <xf numFmtId="0" fontId="42" fillId="0" borderId="5" xfId="0" applyFont="1" applyBorder="1" applyProtection="1">
      <alignment vertical="center"/>
    </xf>
    <xf numFmtId="0" fontId="42" fillId="0" borderId="0" xfId="0" applyFont="1" applyBorder="1" applyAlignment="1" applyProtection="1">
      <alignment vertical="center" shrinkToFit="1"/>
    </xf>
    <xf numFmtId="0" fontId="42" fillId="0" borderId="0" xfId="0" applyFont="1" applyBorder="1" applyAlignment="1" applyProtection="1">
      <alignment horizontal="right" vertical="center"/>
    </xf>
    <xf numFmtId="0" fontId="39" fillId="9" borderId="50" xfId="3" applyFont="1" applyFill="1" applyBorder="1">
      <alignment vertical="center"/>
    </xf>
    <xf numFmtId="0" fontId="39" fillId="9" borderId="51" xfId="3" applyFont="1" applyFill="1" applyBorder="1">
      <alignment vertical="center"/>
    </xf>
    <xf numFmtId="0" fontId="39" fillId="9" borderId="52" xfId="3" applyFont="1" applyFill="1" applyBorder="1">
      <alignment vertical="center"/>
    </xf>
    <xf numFmtId="0" fontId="39" fillId="0" borderId="0" xfId="3" applyFont="1" applyFill="1" applyBorder="1" applyProtection="1">
      <alignment vertical="center"/>
    </xf>
    <xf numFmtId="0" fontId="23" fillId="0" borderId="0" xfId="0" applyFont="1" applyFill="1" applyAlignment="1" applyProtection="1">
      <alignment vertical="center"/>
    </xf>
    <xf numFmtId="0" fontId="22" fillId="0" borderId="110" xfId="2" applyBorder="1" applyAlignment="1">
      <alignment horizontal="center" vertical="center"/>
    </xf>
    <xf numFmtId="0" fontId="22" fillId="0" borderId="109" xfId="2" applyBorder="1" applyAlignment="1">
      <alignment horizontal="center" vertical="center"/>
    </xf>
    <xf numFmtId="0" fontId="42" fillId="0" borderId="4" xfId="0" applyFont="1" applyBorder="1" applyAlignment="1" applyProtection="1">
      <alignment vertical="top" wrapText="1"/>
    </xf>
    <xf numFmtId="0" fontId="42" fillId="0" borderId="0" xfId="0" applyFont="1" applyBorder="1" applyAlignment="1" applyProtection="1">
      <alignment vertical="top" wrapText="1"/>
    </xf>
    <xf numFmtId="0" fontId="42" fillId="0" borderId="5" xfId="0" applyFont="1" applyBorder="1" applyAlignment="1" applyProtection="1">
      <alignment vertical="top" wrapText="1"/>
    </xf>
    <xf numFmtId="0" fontId="42" fillId="0" borderId="9" xfId="0" applyFont="1" applyBorder="1" applyAlignment="1" applyProtection="1">
      <alignment vertical="top" wrapText="1"/>
    </xf>
    <xf numFmtId="0" fontId="42" fillId="0" borderId="10" xfId="0" applyFont="1" applyBorder="1" applyAlignment="1" applyProtection="1">
      <alignment vertical="top" wrapText="1"/>
    </xf>
    <xf numFmtId="0" fontId="42" fillId="0" borderId="11" xfId="0" applyFont="1" applyBorder="1" applyAlignment="1" applyProtection="1">
      <alignment vertical="top" wrapText="1"/>
    </xf>
    <xf numFmtId="0" fontId="22" fillId="0" borderId="35" xfId="2" applyBorder="1" applyAlignment="1">
      <alignment horizontal="center" vertical="center"/>
    </xf>
    <xf numFmtId="0" fontId="9" fillId="0" borderId="5" xfId="2" applyFont="1" applyBorder="1" applyAlignment="1">
      <alignment horizontal="center" vertical="center"/>
    </xf>
    <xf numFmtId="0" fontId="9" fillId="0" borderId="41" xfId="2" applyFont="1" applyBorder="1" applyAlignment="1">
      <alignment horizontal="center" vertical="center"/>
    </xf>
    <xf numFmtId="0" fontId="22" fillId="0" borderId="11" xfId="2" applyBorder="1" applyAlignment="1">
      <alignment horizontal="center" vertical="center"/>
    </xf>
    <xf numFmtId="0" fontId="9" fillId="0" borderId="14" xfId="2" applyFont="1" applyBorder="1" applyAlignment="1">
      <alignment vertical="center" wrapText="1"/>
    </xf>
    <xf numFmtId="0" fontId="9" fillId="0" borderId="35" xfId="2" applyFont="1" applyBorder="1" applyAlignment="1">
      <alignment horizontal="center" vertical="center"/>
    </xf>
    <xf numFmtId="0" fontId="9" fillId="0" borderId="109" xfId="2" applyFont="1" applyBorder="1" applyAlignment="1">
      <alignment horizontal="center" vertical="center"/>
    </xf>
    <xf numFmtId="0" fontId="9" fillId="0" borderId="13" xfId="2" applyFont="1" applyBorder="1" applyAlignment="1">
      <alignment horizontal="center" vertical="center"/>
    </xf>
    <xf numFmtId="0" fontId="33" fillId="0" borderId="0" xfId="3" applyNumberFormat="1" applyFont="1" applyFill="1" applyBorder="1" applyAlignment="1" applyProtection="1">
      <alignment vertical="center"/>
    </xf>
    <xf numFmtId="0" fontId="62" fillId="0" borderId="4" xfId="3" applyNumberFormat="1" applyFont="1" applyFill="1" applyBorder="1" applyAlignment="1" applyProtection="1">
      <alignment vertical="center"/>
    </xf>
    <xf numFmtId="0" fontId="63" fillId="0" borderId="0" xfId="3" applyFont="1" applyBorder="1" applyProtection="1">
      <alignment vertical="center"/>
    </xf>
    <xf numFmtId="0" fontId="90" fillId="6" borderId="9" xfId="3" applyFont="1" applyFill="1" applyBorder="1" applyProtection="1">
      <alignment vertical="center"/>
      <protection locked="0"/>
    </xf>
    <xf numFmtId="0" fontId="90" fillId="6" borderId="9" xfId="3" applyFont="1" applyFill="1" applyBorder="1" applyProtection="1">
      <alignment vertical="center"/>
    </xf>
    <xf numFmtId="0" fontId="91" fillId="6" borderId="10" xfId="3" applyFont="1" applyFill="1" applyBorder="1" applyProtection="1">
      <alignment vertical="center"/>
    </xf>
    <xf numFmtId="0" fontId="92" fillId="6" borderId="10" xfId="3" applyFont="1" applyFill="1" applyBorder="1" applyProtection="1">
      <alignment vertical="center"/>
    </xf>
    <xf numFmtId="0" fontId="59" fillId="0" borderId="0" xfId="3" applyFont="1" applyBorder="1" applyProtection="1">
      <alignment vertical="center"/>
    </xf>
    <xf numFmtId="0" fontId="59" fillId="0" borderId="0" xfId="3" applyFont="1" applyProtection="1">
      <alignment vertical="center"/>
    </xf>
    <xf numFmtId="0" fontId="52" fillId="0" borderId="4" xfId="3" applyNumberFormat="1" applyFont="1" applyFill="1" applyBorder="1" applyProtection="1">
      <alignment vertical="center"/>
    </xf>
    <xf numFmtId="0" fontId="52" fillId="0" borderId="4" xfId="3" applyNumberFormat="1" applyFont="1" applyFill="1" applyBorder="1" applyAlignment="1" applyProtection="1">
      <alignment vertical="center"/>
    </xf>
    <xf numFmtId="0" fontId="52" fillId="0" borderId="0" xfId="0" applyFont="1" applyBorder="1" applyAlignment="1" applyProtection="1">
      <alignment vertical="center"/>
    </xf>
    <xf numFmtId="0" fontId="52" fillId="0" borderId="0" xfId="3" applyNumberFormat="1" applyFont="1" applyFill="1" applyBorder="1" applyAlignment="1" applyProtection="1">
      <alignment horizontal="right" vertical="center"/>
    </xf>
    <xf numFmtId="0" fontId="52" fillId="0" borderId="0" xfId="3" applyNumberFormat="1" applyFont="1" applyFill="1" applyBorder="1" applyAlignment="1" applyProtection="1">
      <alignment vertical="center"/>
    </xf>
    <xf numFmtId="0" fontId="58" fillId="0" borderId="4" xfId="0" applyFont="1" applyBorder="1" applyProtection="1">
      <alignment vertical="center"/>
    </xf>
    <xf numFmtId="0" fontId="58" fillId="0" borderId="0" xfId="0" applyFont="1" applyBorder="1" applyAlignment="1" applyProtection="1">
      <alignment vertical="center"/>
    </xf>
    <xf numFmtId="0" fontId="58" fillId="0" borderId="0" xfId="0" applyFont="1" applyBorder="1" applyProtection="1">
      <alignment vertical="center"/>
    </xf>
    <xf numFmtId="0" fontId="65" fillId="0" borderId="0" xfId="0" applyFont="1" applyProtection="1">
      <alignment vertical="center"/>
    </xf>
    <xf numFmtId="0" fontId="58" fillId="0" borderId="0" xfId="2" applyFont="1" applyBorder="1" applyAlignment="1" applyProtection="1">
      <alignment vertical="center" shrinkToFit="1"/>
    </xf>
    <xf numFmtId="0" fontId="65" fillId="0" borderId="14" xfId="0" applyFont="1" applyBorder="1" applyAlignment="1" applyProtection="1">
      <alignment horizontal="center" vertical="center"/>
    </xf>
    <xf numFmtId="0" fontId="58" fillId="0" borderId="14" xfId="0" applyFont="1" applyBorder="1" applyAlignment="1" applyProtection="1">
      <alignment horizontal="center" vertical="center" shrinkToFit="1"/>
    </xf>
    <xf numFmtId="0" fontId="58" fillId="0" borderId="0" xfId="2" applyFont="1" applyFill="1" applyBorder="1" applyAlignment="1" applyProtection="1">
      <alignment vertical="center" shrinkToFit="1"/>
    </xf>
    <xf numFmtId="0" fontId="53" fillId="0" borderId="0" xfId="1" applyFont="1" applyFill="1" applyBorder="1" applyAlignment="1" applyProtection="1">
      <alignment vertical="center"/>
    </xf>
    <xf numFmtId="0" fontId="61" fillId="0" borderId="4" xfId="15" applyFont="1" applyBorder="1" applyAlignment="1" applyProtection="1">
      <alignment vertical="center"/>
    </xf>
    <xf numFmtId="0" fontId="63" fillId="3" borderId="74" xfId="3" applyFont="1" applyFill="1" applyBorder="1" applyAlignment="1" applyProtection="1">
      <alignment horizontal="center" vertical="center"/>
      <protection locked="0"/>
    </xf>
    <xf numFmtId="0" fontId="61" fillId="0" borderId="0" xfId="15" applyFont="1" applyBorder="1" applyAlignment="1" applyProtection="1">
      <alignment vertical="center"/>
    </xf>
    <xf numFmtId="0" fontId="64" fillId="0" borderId="4" xfId="3" applyNumberFormat="1" applyFont="1" applyFill="1" applyBorder="1" applyAlignment="1" applyProtection="1">
      <alignment horizontal="right" vertical="center"/>
    </xf>
    <xf numFmtId="0" fontId="63" fillId="3" borderId="68" xfId="3" applyFont="1" applyFill="1" applyBorder="1" applyAlignment="1" applyProtection="1">
      <alignment horizontal="center" vertical="center"/>
      <protection locked="0"/>
    </xf>
    <xf numFmtId="0" fontId="95" fillId="0" borderId="0" xfId="3" applyNumberFormat="1" applyFont="1" applyFill="1" applyBorder="1" applyProtection="1">
      <alignment vertical="center"/>
    </xf>
    <xf numFmtId="0" fontId="50" fillId="0" borderId="0" xfId="0" applyFont="1" applyBorder="1" applyProtection="1">
      <alignment vertical="center"/>
    </xf>
    <xf numFmtId="0" fontId="64" fillId="0" borderId="0" xfId="3" applyNumberFormat="1" applyFont="1" applyFill="1" applyBorder="1" applyProtection="1">
      <alignment vertical="center"/>
    </xf>
    <xf numFmtId="0" fontId="66" fillId="0" borderId="4" xfId="3" applyFont="1" applyBorder="1" applyProtection="1">
      <alignment vertical="center"/>
    </xf>
    <xf numFmtId="0" fontId="52" fillId="0" borderId="1" xfId="3" applyNumberFormat="1" applyFont="1" applyFill="1" applyBorder="1" applyProtection="1">
      <alignment vertical="center"/>
    </xf>
    <xf numFmtId="0" fontId="59" fillId="0" borderId="2" xfId="3" applyFont="1" applyBorder="1" applyProtection="1">
      <alignment vertical="center"/>
    </xf>
    <xf numFmtId="0" fontId="52" fillId="0" borderId="4" xfId="0" applyFont="1" applyBorder="1" applyAlignment="1" applyProtection="1">
      <alignment vertical="center"/>
    </xf>
    <xf numFmtId="0" fontId="50" fillId="2" borderId="56" xfId="3" applyNumberFormat="1" applyFont="1" applyFill="1" applyBorder="1" applyAlignment="1" applyProtection="1">
      <alignment vertical="center" shrinkToFit="1"/>
      <protection locked="0"/>
    </xf>
    <xf numFmtId="0" fontId="69" fillId="0" borderId="0" xfId="3" applyFont="1" applyFill="1" applyAlignment="1" applyProtection="1">
      <alignment vertical="center"/>
    </xf>
    <xf numFmtId="0" fontId="63" fillId="0" borderId="4" xfId="3" applyFont="1" applyBorder="1" applyProtection="1">
      <alignment vertical="center"/>
    </xf>
    <xf numFmtId="0" fontId="63" fillId="0" borderId="89" xfId="3" applyFont="1" applyBorder="1" applyProtection="1">
      <alignment vertical="center"/>
    </xf>
    <xf numFmtId="0" fontId="63" fillId="0" borderId="90" xfId="3" applyFont="1" applyBorder="1" applyProtection="1">
      <alignment vertical="center"/>
    </xf>
    <xf numFmtId="0" fontId="59" fillId="0" borderId="90" xfId="3" applyFont="1" applyBorder="1" applyProtection="1">
      <alignment vertical="center"/>
    </xf>
    <xf numFmtId="0" fontId="57" fillId="0" borderId="0" xfId="3" applyNumberFormat="1" applyFont="1" applyBorder="1" applyAlignment="1" applyProtection="1">
      <alignment vertical="center"/>
    </xf>
    <xf numFmtId="0" fontId="58" fillId="0" borderId="0" xfId="3" applyFont="1" applyProtection="1">
      <alignment vertical="center"/>
    </xf>
    <xf numFmtId="0" fontId="57" fillId="0" borderId="4" xfId="3" applyNumberFormat="1" applyFont="1" applyBorder="1" applyAlignment="1" applyProtection="1">
      <alignment vertical="center"/>
    </xf>
    <xf numFmtId="0" fontId="58" fillId="0" borderId="4" xfId="3" applyFont="1" applyBorder="1" applyProtection="1">
      <alignment vertical="center"/>
    </xf>
    <xf numFmtId="0" fontId="58" fillId="0" borderId="0" xfId="3" applyFont="1" applyBorder="1" applyProtection="1">
      <alignment vertical="center"/>
    </xf>
    <xf numFmtId="0" fontId="79" fillId="0" borderId="0" xfId="0" applyFont="1" applyBorder="1" applyAlignment="1" applyProtection="1">
      <alignment vertical="center"/>
    </xf>
    <xf numFmtId="0" fontId="52" fillId="0" borderId="0" xfId="0" applyFont="1" applyBorder="1" applyAlignment="1" applyProtection="1">
      <alignment vertical="center" shrinkToFit="1"/>
    </xf>
    <xf numFmtId="0" fontId="52" fillId="0" borderId="70" xfId="0" applyFont="1" applyBorder="1" applyAlignment="1" applyProtection="1">
      <alignment vertical="center" shrinkToFit="1"/>
    </xf>
    <xf numFmtId="0" fontId="66" fillId="0" borderId="9" xfId="3" applyFont="1" applyBorder="1" applyProtection="1">
      <alignment vertical="center"/>
    </xf>
    <xf numFmtId="0" fontId="63" fillId="0" borderId="10" xfId="3" applyFont="1" applyBorder="1" applyProtection="1">
      <alignment vertical="center"/>
    </xf>
    <xf numFmtId="0" fontId="59" fillId="0" borderId="0" xfId="3" applyNumberFormat="1" applyFont="1" applyFill="1" applyBorder="1" applyAlignment="1" applyProtection="1">
      <alignment vertical="center"/>
    </xf>
    <xf numFmtId="0" fontId="52" fillId="0" borderId="0" xfId="3" applyNumberFormat="1" applyFont="1" applyFill="1" applyAlignment="1" applyProtection="1">
      <alignment vertical="center"/>
    </xf>
    <xf numFmtId="0" fontId="58" fillId="0" borderId="0" xfId="3" applyNumberFormat="1" applyFont="1" applyFill="1" applyAlignment="1" applyProtection="1">
      <alignment vertical="center"/>
    </xf>
    <xf numFmtId="0" fontId="63" fillId="0" borderId="0" xfId="3" applyFont="1" applyAlignment="1" applyProtection="1">
      <alignment vertical="center"/>
    </xf>
    <xf numFmtId="0" fontId="52" fillId="0" borderId="0" xfId="3" applyNumberFormat="1" applyFont="1" applyFill="1" applyBorder="1" applyAlignment="1" applyProtection="1">
      <alignment horizontal="left" vertical="center"/>
    </xf>
    <xf numFmtId="0" fontId="68" fillId="0" borderId="0" xfId="3" applyFont="1" applyFill="1" applyAlignment="1" applyProtection="1">
      <alignment vertical="center"/>
    </xf>
    <xf numFmtId="0" fontId="63" fillId="0" borderId="0" xfId="3" applyNumberFormat="1" applyFont="1" applyFill="1" applyBorder="1" applyAlignment="1" applyProtection="1">
      <alignment vertical="center"/>
    </xf>
    <xf numFmtId="0" fontId="63" fillId="0" borderId="0" xfId="3" applyNumberFormat="1" applyFont="1" applyFill="1" applyBorder="1" applyAlignment="1" applyProtection="1">
      <alignment horizontal="right" vertical="center"/>
    </xf>
    <xf numFmtId="0" fontId="90" fillId="6" borderId="4" xfId="3" applyFont="1" applyFill="1" applyBorder="1" applyProtection="1">
      <alignment vertical="center"/>
      <protection locked="0"/>
    </xf>
    <xf numFmtId="0" fontId="90" fillId="6" borderId="4" xfId="3" applyFont="1" applyFill="1" applyBorder="1" applyProtection="1">
      <alignment vertical="center"/>
    </xf>
    <xf numFmtId="0" fontId="91" fillId="6" borderId="0" xfId="3" applyFont="1" applyFill="1" applyBorder="1" applyProtection="1">
      <alignment vertical="center"/>
    </xf>
    <xf numFmtId="0" fontId="92" fillId="6" borderId="0" xfId="3" applyFont="1" applyFill="1" applyBorder="1" applyProtection="1">
      <alignment vertical="center"/>
    </xf>
    <xf numFmtId="0" fontId="64" fillId="0" borderId="9" xfId="3" applyNumberFormat="1" applyFont="1" applyFill="1" applyBorder="1" applyProtection="1">
      <alignment vertical="center"/>
    </xf>
    <xf numFmtId="0" fontId="59" fillId="0" borderId="10" xfId="3" applyFont="1" applyBorder="1" applyProtection="1">
      <alignment vertical="center"/>
    </xf>
    <xf numFmtId="0" fontId="59" fillId="0" borderId="0" xfId="0" applyFont="1" applyBorder="1" applyProtection="1">
      <alignment vertical="center"/>
    </xf>
    <xf numFmtId="0" fontId="59" fillId="0" borderId="0" xfId="0" applyFont="1" applyProtection="1">
      <alignment vertical="center"/>
    </xf>
    <xf numFmtId="0" fontId="70" fillId="0" borderId="0" xfId="3" applyFont="1" applyProtection="1">
      <alignment vertical="center"/>
    </xf>
    <xf numFmtId="0" fontId="64" fillId="0" borderId="4" xfId="3" applyNumberFormat="1" applyFont="1" applyFill="1" applyBorder="1" applyProtection="1">
      <alignment vertical="center"/>
    </xf>
    <xf numFmtId="0" fontId="82" fillId="0" borderId="0" xfId="11" applyNumberFormat="1" applyFont="1" applyFill="1" applyBorder="1" applyAlignment="1" applyProtection="1">
      <alignment vertical="center"/>
    </xf>
    <xf numFmtId="0" fontId="97" fillId="0" borderId="0" xfId="0" applyFont="1">
      <alignment vertical="center"/>
    </xf>
    <xf numFmtId="0" fontId="39" fillId="0" borderId="0" xfId="0" applyFont="1">
      <alignment vertical="center"/>
    </xf>
    <xf numFmtId="0" fontId="39" fillId="0" borderId="0" xfId="3" applyFont="1" applyProtection="1">
      <alignment vertical="center"/>
    </xf>
    <xf numFmtId="0" fontId="98" fillId="0" borderId="0" xfId="0" applyFont="1" applyAlignment="1" applyProtection="1">
      <alignment vertical="center"/>
    </xf>
    <xf numFmtId="0" fontId="98" fillId="0" borderId="0" xfId="0" applyFont="1" applyProtection="1">
      <alignment vertical="center"/>
    </xf>
    <xf numFmtId="0" fontId="98" fillId="0" borderId="0" xfId="0" applyFont="1" applyAlignment="1" applyProtection="1">
      <alignment vertical="top"/>
    </xf>
    <xf numFmtId="0" fontId="42" fillId="0" borderId="0" xfId="0" applyFont="1" applyBorder="1" applyAlignment="1" applyProtection="1">
      <alignment horizontal="center" vertical="center" shrinkToFit="1"/>
    </xf>
    <xf numFmtId="0" fontId="42" fillId="0" borderId="0" xfId="0" applyFont="1" applyBorder="1" applyAlignment="1" applyProtection="1">
      <alignment horizontal="center" vertical="center" shrinkToFit="1"/>
      <protection locked="0"/>
    </xf>
    <xf numFmtId="181" fontId="42" fillId="0" borderId="0" xfId="0" applyNumberFormat="1" applyFont="1" applyBorder="1" applyAlignment="1" applyProtection="1">
      <alignment horizontal="center" vertical="center" shrinkToFit="1"/>
      <protection locked="0"/>
    </xf>
    <xf numFmtId="178" fontId="42" fillId="0" borderId="0" xfId="0" applyNumberFormat="1" applyFont="1" applyBorder="1" applyAlignment="1" applyProtection="1">
      <alignment vertical="center" shrinkToFit="1"/>
      <protection locked="0"/>
    </xf>
    <xf numFmtId="185" fontId="42" fillId="0" borderId="0" xfId="0" applyNumberFormat="1" applyFont="1" applyBorder="1" applyAlignment="1" applyProtection="1">
      <alignment vertical="center" shrinkToFit="1"/>
      <protection locked="0"/>
    </xf>
    <xf numFmtId="0" fontId="89" fillId="0" borderId="0" xfId="0" applyFont="1" applyBorder="1" applyAlignment="1" applyProtection="1">
      <alignment vertical="center" shrinkToFit="1"/>
      <protection locked="0"/>
    </xf>
    <xf numFmtId="184" fontId="42" fillId="0" borderId="0" xfId="0" applyNumberFormat="1" applyFont="1" applyBorder="1" applyAlignment="1" applyProtection="1">
      <alignment vertical="center" shrinkToFit="1"/>
      <protection locked="0"/>
    </xf>
    <xf numFmtId="0" fontId="23" fillId="0" borderId="0" xfId="0" applyFont="1" applyFill="1" applyAlignment="1" applyProtection="1">
      <alignment vertical="center"/>
      <protection hidden="1"/>
    </xf>
    <xf numFmtId="0" fontId="23" fillId="0" borderId="0" xfId="0" applyFont="1" applyFill="1" applyProtection="1">
      <alignment vertical="center"/>
      <protection hidden="1"/>
    </xf>
    <xf numFmtId="0" fontId="41" fillId="0" borderId="0" xfId="0" applyFont="1" applyFill="1" applyAlignment="1" applyProtection="1">
      <alignment vertical="center"/>
      <protection hidden="1"/>
    </xf>
    <xf numFmtId="176" fontId="23" fillId="0" borderId="0" xfId="0" applyNumberFormat="1" applyFont="1" applyFill="1" applyAlignment="1" applyProtection="1">
      <alignment vertical="center" shrinkToFit="1"/>
      <protection hidden="1"/>
    </xf>
    <xf numFmtId="0" fontId="26"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28" fillId="0" borderId="0" xfId="0" applyFont="1" applyFill="1" applyAlignment="1" applyProtection="1">
      <alignment horizontal="left" vertical="center"/>
      <protection hidden="1"/>
    </xf>
    <xf numFmtId="0" fontId="28" fillId="0" borderId="0" xfId="0" applyFont="1" applyFill="1" applyAlignment="1" applyProtection="1">
      <alignment horizontal="left" vertical="center" shrinkToFit="1"/>
      <protection hidden="1"/>
    </xf>
    <xf numFmtId="0" fontId="23" fillId="0" borderId="1" xfId="0" applyFont="1" applyFill="1" applyBorder="1" applyAlignment="1" applyProtection="1">
      <alignment vertical="center"/>
      <protection hidden="1"/>
    </xf>
    <xf numFmtId="0" fontId="23" fillId="0" borderId="2" xfId="0" applyFont="1" applyFill="1" applyBorder="1" applyAlignment="1" applyProtection="1">
      <alignment vertical="center"/>
      <protection hidden="1"/>
    </xf>
    <xf numFmtId="0" fontId="23" fillId="0" borderId="2" xfId="0" applyFont="1" applyFill="1" applyBorder="1" applyProtection="1">
      <alignment vertical="center"/>
      <protection hidden="1"/>
    </xf>
    <xf numFmtId="0" fontId="23" fillId="0" borderId="3" xfId="0" applyFont="1" applyFill="1" applyBorder="1" applyAlignment="1" applyProtection="1">
      <alignment vertical="center"/>
      <protection hidden="1"/>
    </xf>
    <xf numFmtId="0" fontId="23" fillId="0" borderId="4" xfId="0" applyFont="1" applyFill="1" applyBorder="1" applyAlignment="1" applyProtection="1">
      <alignment vertical="center"/>
      <protection hidden="1"/>
    </xf>
    <xf numFmtId="0" fontId="23" fillId="0" borderId="0" xfId="0" applyFont="1" applyFill="1" applyBorder="1" applyAlignment="1" applyProtection="1">
      <alignment vertical="center"/>
      <protection hidden="1"/>
    </xf>
    <xf numFmtId="0" fontId="23" fillId="0" borderId="5" xfId="0" applyFont="1" applyFill="1" applyBorder="1" applyAlignment="1" applyProtection="1">
      <alignment vertical="center"/>
      <protection hidden="1"/>
    </xf>
    <xf numFmtId="0" fontId="23" fillId="0" borderId="10" xfId="0" applyFont="1" applyFill="1" applyBorder="1" applyAlignment="1" applyProtection="1">
      <alignment vertical="center"/>
      <protection hidden="1"/>
    </xf>
    <xf numFmtId="0" fontId="23" fillId="0" borderId="9" xfId="0" applyFont="1" applyFill="1" applyBorder="1" applyProtection="1">
      <alignment vertical="center"/>
      <protection hidden="1"/>
    </xf>
    <xf numFmtId="0" fontId="23" fillId="0" borderId="10" xfId="0" applyFont="1" applyFill="1" applyBorder="1" applyProtection="1">
      <alignment vertical="center"/>
      <protection hidden="1"/>
    </xf>
    <xf numFmtId="0" fontId="23" fillId="0" borderId="6" xfId="0" applyFont="1" applyFill="1" applyBorder="1" applyAlignment="1" applyProtection="1">
      <alignment vertical="center"/>
      <protection hidden="1"/>
    </xf>
    <xf numFmtId="0" fontId="23" fillId="0" borderId="7" xfId="0" applyFont="1" applyFill="1" applyBorder="1" applyAlignment="1" applyProtection="1">
      <alignment vertical="center"/>
      <protection hidden="1"/>
    </xf>
    <xf numFmtId="0" fontId="23" fillId="0" borderId="8" xfId="0" applyFont="1" applyFill="1" applyBorder="1" applyAlignment="1" applyProtection="1">
      <alignment vertical="center"/>
      <protection hidden="1"/>
    </xf>
    <xf numFmtId="0" fontId="23" fillId="0" borderId="9"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0" fontId="33" fillId="0" borderId="0" xfId="3" applyNumberFormat="1" applyFont="1" applyFill="1" applyBorder="1" applyAlignment="1" applyProtection="1">
      <alignment vertical="center"/>
      <protection hidden="1"/>
    </xf>
    <xf numFmtId="0" fontId="33" fillId="0" borderId="0" xfId="3" applyNumberFormat="1" applyFont="1" applyFill="1" applyBorder="1" applyAlignment="1" applyProtection="1">
      <alignment horizontal="left" vertical="center"/>
      <protection hidden="1"/>
    </xf>
    <xf numFmtId="0" fontId="33" fillId="0" borderId="0" xfId="3" applyNumberFormat="1" applyFont="1" applyFill="1" applyBorder="1" applyAlignment="1" applyProtection="1">
      <alignment horizontal="right" vertical="center"/>
      <protection hidden="1"/>
    </xf>
    <xf numFmtId="0" fontId="29" fillId="0" borderId="0" xfId="0" applyFont="1" applyFill="1" applyBorder="1" applyProtection="1">
      <alignment vertical="center"/>
      <protection hidden="1"/>
    </xf>
    <xf numFmtId="0" fontId="29" fillId="0" borderId="0" xfId="0" applyFont="1" applyFill="1" applyProtection="1">
      <alignment vertical="center"/>
      <protection hidden="1"/>
    </xf>
    <xf numFmtId="0" fontId="53" fillId="0" borderId="0" xfId="3" applyNumberFormat="1" applyFont="1" applyFill="1" applyBorder="1" applyAlignment="1" applyProtection="1">
      <alignment vertical="center"/>
      <protection hidden="1"/>
    </xf>
    <xf numFmtId="0" fontId="53" fillId="0" borderId="0" xfId="3" applyNumberFormat="1" applyFont="1" applyFill="1" applyBorder="1" applyAlignment="1" applyProtection="1">
      <alignment horizontal="righ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protection hidden="1"/>
    </xf>
    <xf numFmtId="0" fontId="29" fillId="0" borderId="10" xfId="0" applyFont="1" applyFill="1" applyBorder="1" applyProtection="1">
      <alignment vertical="center"/>
      <protection hidden="1"/>
    </xf>
    <xf numFmtId="0" fontId="30" fillId="0" borderId="0" xfId="0" applyFont="1" applyFill="1" applyAlignment="1" applyProtection="1">
      <alignment horizontal="left" vertical="center"/>
      <protection hidden="1"/>
    </xf>
    <xf numFmtId="0" fontId="30" fillId="0" borderId="0" xfId="0" applyFont="1" applyFill="1" applyAlignment="1" applyProtection="1">
      <alignment vertical="center"/>
      <protection hidden="1"/>
    </xf>
    <xf numFmtId="0" fontId="44" fillId="0" borderId="0" xfId="0" applyFont="1" applyBorder="1" applyAlignment="1" applyProtection="1">
      <alignment horizontal="center" vertical="center" wrapText="1"/>
      <protection hidden="1"/>
    </xf>
    <xf numFmtId="0" fontId="44" fillId="0" borderId="0" xfId="0" applyFont="1" applyBorder="1" applyAlignment="1" applyProtection="1">
      <alignment horizontal="center" vertical="center"/>
      <protection hidden="1"/>
    </xf>
    <xf numFmtId="0" fontId="29" fillId="0" borderId="0" xfId="0" applyFont="1" applyFill="1" applyAlignment="1" applyProtection="1">
      <alignment vertical="center"/>
      <protection hidden="1"/>
    </xf>
    <xf numFmtId="0" fontId="23" fillId="0" borderId="0" xfId="0" applyFont="1" applyBorder="1" applyAlignment="1" applyProtection="1">
      <alignment horizontal="center" vertical="center"/>
      <protection hidden="1"/>
    </xf>
    <xf numFmtId="0" fontId="78" fillId="0" borderId="0" xfId="0" applyFont="1" applyFill="1" applyProtection="1">
      <alignment vertical="center"/>
      <protection hidden="1"/>
    </xf>
    <xf numFmtId="0" fontId="77" fillId="0" borderId="0" xfId="0" applyFont="1" applyFill="1" applyProtection="1">
      <alignment vertical="center"/>
      <protection hidden="1"/>
    </xf>
    <xf numFmtId="0" fontId="33" fillId="0" borderId="0" xfId="0" applyFont="1" applyFill="1" applyProtection="1">
      <alignment vertical="center"/>
      <protection hidden="1"/>
    </xf>
    <xf numFmtId="0" fontId="33" fillId="0" borderId="0" xfId="0" applyFont="1" applyFill="1" applyAlignment="1" applyProtection="1">
      <alignment vertical="center" wrapText="1"/>
      <protection hidden="1"/>
    </xf>
    <xf numFmtId="0" fontId="33" fillId="0" borderId="0" xfId="0" applyFont="1" applyFill="1" applyAlignment="1" applyProtection="1">
      <alignment vertical="center"/>
      <protection hidden="1"/>
    </xf>
    <xf numFmtId="0" fontId="33" fillId="0" borderId="0" xfId="0" applyFont="1" applyFill="1" applyAlignment="1" applyProtection="1">
      <alignment horizontal="center" vertical="top"/>
      <protection hidden="1"/>
    </xf>
    <xf numFmtId="0" fontId="33" fillId="0" borderId="81" xfId="0" applyFont="1" applyFill="1" applyBorder="1" applyAlignment="1" applyProtection="1">
      <alignment vertical="center"/>
      <protection hidden="1"/>
    </xf>
    <xf numFmtId="0" fontId="33" fillId="0" borderId="82" xfId="0" applyFont="1" applyFill="1" applyBorder="1" applyAlignment="1" applyProtection="1">
      <alignment vertical="center"/>
      <protection hidden="1"/>
    </xf>
    <xf numFmtId="0" fontId="33" fillId="0" borderId="83" xfId="0" applyFont="1" applyFill="1" applyBorder="1" applyAlignment="1" applyProtection="1">
      <alignment vertical="center"/>
      <protection hidden="1"/>
    </xf>
    <xf numFmtId="0" fontId="77" fillId="0" borderId="82" xfId="0" applyFont="1" applyFill="1" applyBorder="1" applyProtection="1">
      <alignment vertical="center"/>
      <protection hidden="1"/>
    </xf>
    <xf numFmtId="0" fontId="29" fillId="0" borderId="82" xfId="0" applyFont="1" applyFill="1" applyBorder="1" applyProtection="1">
      <alignment vertical="center"/>
      <protection hidden="1"/>
    </xf>
    <xf numFmtId="0" fontId="33" fillId="0" borderId="82" xfId="0" applyFont="1" applyFill="1" applyBorder="1" applyAlignment="1" applyProtection="1">
      <alignment horizontal="center" vertical="center"/>
      <protection hidden="1"/>
    </xf>
    <xf numFmtId="0" fontId="33" fillId="0" borderId="84" xfId="0" applyFont="1" applyFill="1" applyBorder="1" applyAlignment="1" applyProtection="1">
      <alignment horizontal="center" vertical="center"/>
      <protection hidden="1"/>
    </xf>
    <xf numFmtId="0" fontId="78" fillId="0" borderId="85" xfId="1" applyFont="1" applyFill="1" applyBorder="1" applyAlignment="1" applyProtection="1">
      <alignment vertical="center"/>
      <protection hidden="1"/>
    </xf>
    <xf numFmtId="0" fontId="77" fillId="0" borderId="86" xfId="0" applyFont="1" applyFill="1" applyBorder="1" applyProtection="1">
      <alignment vertical="center"/>
      <protection hidden="1"/>
    </xf>
    <xf numFmtId="0" fontId="77" fillId="0" borderId="87" xfId="0" applyFont="1" applyFill="1" applyBorder="1" applyProtection="1">
      <alignment vertical="center"/>
      <protection hidden="1"/>
    </xf>
    <xf numFmtId="0" fontId="77" fillId="0" borderId="86" xfId="0" applyFont="1" applyFill="1" applyBorder="1" applyAlignment="1" applyProtection="1">
      <alignment vertical="center"/>
      <protection hidden="1"/>
    </xf>
    <xf numFmtId="0" fontId="29" fillId="0" borderId="86" xfId="0" applyFont="1" applyFill="1" applyBorder="1" applyProtection="1">
      <alignment vertical="center"/>
      <protection hidden="1"/>
    </xf>
    <xf numFmtId="0" fontId="77" fillId="0" borderId="86" xfId="0" applyFont="1" applyFill="1" applyBorder="1" applyAlignment="1" applyProtection="1">
      <alignment horizontal="left" vertical="center"/>
      <protection hidden="1"/>
    </xf>
    <xf numFmtId="0" fontId="77" fillId="0" borderId="88" xfId="0" applyFont="1" applyFill="1" applyBorder="1" applyAlignment="1" applyProtection="1">
      <alignment horizontal="right" vertical="center"/>
      <protection hidden="1"/>
    </xf>
    <xf numFmtId="0" fontId="78" fillId="0" borderId="93" xfId="1" applyFont="1" applyFill="1" applyBorder="1" applyAlignment="1" applyProtection="1">
      <alignment vertical="center"/>
      <protection hidden="1"/>
    </xf>
    <xf numFmtId="0" fontId="77" fillId="0" borderId="94" xfId="0" applyFont="1" applyFill="1" applyBorder="1" applyProtection="1">
      <alignment vertical="center"/>
      <protection hidden="1"/>
    </xf>
    <xf numFmtId="0" fontId="77" fillId="0" borderId="95" xfId="0" applyFont="1" applyFill="1" applyBorder="1" applyProtection="1">
      <alignment vertical="center"/>
      <protection hidden="1"/>
    </xf>
    <xf numFmtId="0" fontId="77" fillId="0" borderId="94" xfId="0" applyFont="1" applyFill="1" applyBorder="1" applyAlignment="1" applyProtection="1">
      <alignment vertical="center"/>
      <protection hidden="1"/>
    </xf>
    <xf numFmtId="0" fontId="29" fillId="0" borderId="94" xfId="0" applyFont="1" applyFill="1" applyBorder="1" applyProtection="1">
      <alignment vertical="center"/>
      <protection hidden="1"/>
    </xf>
    <xf numFmtId="0" fontId="77" fillId="0" borderId="94" xfId="0" applyFont="1" applyFill="1" applyBorder="1" applyAlignment="1" applyProtection="1">
      <alignment horizontal="left" vertical="center"/>
      <protection hidden="1"/>
    </xf>
    <xf numFmtId="0" fontId="77" fillId="0" borderId="97" xfId="0" applyFont="1" applyFill="1" applyBorder="1" applyAlignment="1" applyProtection="1">
      <alignment horizontal="right" vertical="center"/>
      <protection hidden="1"/>
    </xf>
    <xf numFmtId="0" fontId="77" fillId="0" borderId="94" xfId="0" applyFont="1" applyFill="1" applyBorder="1" applyAlignment="1" applyProtection="1">
      <alignment horizontal="center" vertical="center"/>
      <protection hidden="1"/>
    </xf>
    <xf numFmtId="0" fontId="78" fillId="0" borderId="4" xfId="1" applyFont="1" applyFill="1" applyBorder="1" applyAlignment="1" applyProtection="1">
      <alignment vertical="center"/>
      <protection hidden="1"/>
    </xf>
    <xf numFmtId="0" fontId="77" fillId="0" borderId="0" xfId="0" applyFont="1" applyFill="1" applyBorder="1" applyProtection="1">
      <alignment vertical="center"/>
      <protection hidden="1"/>
    </xf>
    <xf numFmtId="0" fontId="77" fillId="0" borderId="5" xfId="0" applyFont="1" applyFill="1" applyBorder="1" applyProtection="1">
      <alignment vertical="center"/>
      <protection hidden="1"/>
    </xf>
    <xf numFmtId="0" fontId="77" fillId="0" borderId="0" xfId="0" applyFont="1" applyFill="1" applyBorder="1" applyAlignment="1" applyProtection="1">
      <alignment horizontal="center" vertical="center"/>
      <protection hidden="1"/>
    </xf>
    <xf numFmtId="0" fontId="78" fillId="0" borderId="89" xfId="1" applyFont="1" applyFill="1" applyBorder="1" applyAlignment="1" applyProtection="1">
      <alignment vertical="center"/>
      <protection hidden="1"/>
    </xf>
    <xf numFmtId="0" fontId="77" fillId="0" borderId="90" xfId="0" applyFont="1" applyFill="1" applyBorder="1" applyProtection="1">
      <alignment vertical="center"/>
      <protection hidden="1"/>
    </xf>
    <xf numFmtId="0" fontId="77" fillId="0" borderId="91" xfId="0" applyFont="1" applyFill="1" applyBorder="1" applyProtection="1">
      <alignment vertical="center"/>
      <protection hidden="1"/>
    </xf>
    <xf numFmtId="0" fontId="77" fillId="0" borderId="90"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33" fillId="0" borderId="0" xfId="0" applyFont="1" applyFill="1" applyBorder="1" applyProtection="1">
      <alignment vertical="center"/>
      <protection hidden="1"/>
    </xf>
    <xf numFmtId="0" fontId="33" fillId="0" borderId="25" xfId="0" applyFont="1" applyFill="1" applyBorder="1" applyAlignment="1" applyProtection="1">
      <alignment horizontal="center" vertical="center"/>
      <protection hidden="1"/>
    </xf>
    <xf numFmtId="0" fontId="33" fillId="0" borderId="2" xfId="0" applyFont="1" applyFill="1" applyBorder="1" applyAlignment="1" applyProtection="1">
      <alignment vertical="center"/>
      <protection hidden="1"/>
    </xf>
    <xf numFmtId="0" fontId="33" fillId="0" borderId="3" xfId="0" applyFont="1" applyFill="1" applyBorder="1" applyAlignment="1" applyProtection="1">
      <alignment vertical="center"/>
      <protection hidden="1"/>
    </xf>
    <xf numFmtId="0" fontId="78" fillId="0" borderId="2" xfId="3" applyFont="1" applyFill="1" applyBorder="1" applyAlignment="1" applyProtection="1">
      <alignment horizontal="center" vertical="center"/>
      <protection hidden="1"/>
    </xf>
    <xf numFmtId="0" fontId="33" fillId="0" borderId="2" xfId="3" applyNumberFormat="1" applyFont="1" applyFill="1" applyBorder="1" applyProtection="1">
      <alignment vertical="center"/>
      <protection hidden="1"/>
    </xf>
    <xf numFmtId="0" fontId="33" fillId="0" borderId="2" xfId="0" applyFont="1" applyFill="1" applyBorder="1" applyProtection="1">
      <alignment vertical="center"/>
      <protection hidden="1"/>
    </xf>
    <xf numFmtId="0" fontId="78" fillId="0" borderId="0" xfId="3" applyFont="1" applyFill="1" applyBorder="1" applyAlignment="1" applyProtection="1">
      <alignment horizontal="center" vertical="center"/>
      <protection hidden="1"/>
    </xf>
    <xf numFmtId="0" fontId="33" fillId="0" borderId="0" xfId="3" applyNumberFormat="1" applyFont="1" applyFill="1" applyBorder="1" applyProtection="1">
      <alignment vertical="center"/>
      <protection hidden="1"/>
    </xf>
    <xf numFmtId="0" fontId="44" fillId="0" borderId="0" xfId="3" applyNumberFormat="1" applyFont="1" applyFill="1" applyBorder="1" applyProtection="1">
      <alignment vertical="center"/>
      <protection hidden="1"/>
    </xf>
    <xf numFmtId="0" fontId="33" fillId="0" borderId="93" xfId="0" applyFont="1" applyFill="1" applyBorder="1" applyAlignment="1" applyProtection="1">
      <alignment vertical="center"/>
      <protection hidden="1"/>
    </xf>
    <xf numFmtId="0" fontId="33" fillId="0" borderId="94" xfId="0" applyFont="1" applyFill="1" applyBorder="1" applyAlignment="1" applyProtection="1">
      <alignment vertical="center"/>
      <protection hidden="1"/>
    </xf>
    <xf numFmtId="0" fontId="33" fillId="0" borderId="95" xfId="0" applyFont="1" applyFill="1" applyBorder="1" applyAlignment="1" applyProtection="1">
      <alignment vertical="center"/>
      <protection hidden="1"/>
    </xf>
    <xf numFmtId="0" fontId="78" fillId="0" borderId="94" xfId="3" applyFont="1" applyFill="1" applyBorder="1" applyAlignment="1" applyProtection="1">
      <alignment horizontal="center" vertical="center"/>
      <protection hidden="1"/>
    </xf>
    <xf numFmtId="0" fontId="33" fillId="0" borderId="94" xfId="3" applyNumberFormat="1" applyFont="1" applyFill="1" applyBorder="1" applyProtection="1">
      <alignment vertical="center"/>
      <protection hidden="1"/>
    </xf>
    <xf numFmtId="0" fontId="33" fillId="0" borderId="94" xfId="0" applyFont="1" applyFill="1" applyBorder="1" applyProtection="1">
      <alignment vertical="center"/>
      <protection hidden="1"/>
    </xf>
    <xf numFmtId="0" fontId="33" fillId="0" borderId="89" xfId="0" applyFont="1" applyFill="1" applyBorder="1" applyAlignment="1" applyProtection="1">
      <alignment vertical="center"/>
      <protection hidden="1"/>
    </xf>
    <xf numFmtId="0" fontId="33" fillId="0" borderId="90" xfId="0" applyFont="1" applyFill="1" applyBorder="1" applyAlignment="1" applyProtection="1">
      <alignment vertical="center"/>
      <protection hidden="1"/>
    </xf>
    <xf numFmtId="0" fontId="78" fillId="0" borderId="90" xfId="3" applyFont="1" applyFill="1" applyBorder="1" applyAlignment="1" applyProtection="1">
      <alignment horizontal="center" vertical="center"/>
      <protection hidden="1"/>
    </xf>
    <xf numFmtId="0" fontId="33" fillId="0" borderId="90" xfId="3" applyNumberFormat="1" applyFont="1" applyFill="1" applyBorder="1" applyProtection="1">
      <alignment vertical="center"/>
      <protection hidden="1"/>
    </xf>
    <xf numFmtId="0" fontId="29" fillId="0" borderId="90" xfId="0" applyFont="1" applyFill="1" applyBorder="1" applyProtection="1">
      <alignment vertical="center"/>
      <protection hidden="1"/>
    </xf>
    <xf numFmtId="0" fontId="44" fillId="0" borderId="90" xfId="3" applyNumberFormat="1" applyFont="1" applyFill="1" applyBorder="1" applyProtection="1">
      <alignment vertical="center"/>
      <protection hidden="1"/>
    </xf>
    <xf numFmtId="0" fontId="33" fillId="0" borderId="90" xfId="0" applyFont="1" applyFill="1" applyBorder="1" applyProtection="1">
      <alignment vertical="center"/>
      <protection hidden="1"/>
    </xf>
    <xf numFmtId="0" fontId="33" fillId="0" borderId="9" xfId="0" applyFont="1" applyFill="1" applyBorder="1" applyAlignment="1" applyProtection="1">
      <alignment vertical="center" wrapText="1"/>
      <protection hidden="1"/>
    </xf>
    <xf numFmtId="0" fontId="33" fillId="0" borderId="10" xfId="0" applyFont="1" applyFill="1" applyBorder="1" applyAlignment="1" applyProtection="1">
      <alignment vertical="center" wrapText="1"/>
      <protection hidden="1"/>
    </xf>
    <xf numFmtId="0" fontId="78" fillId="0" borderId="10" xfId="3" applyFont="1" applyFill="1" applyBorder="1" applyAlignment="1" applyProtection="1">
      <alignment horizontal="center" vertical="center"/>
      <protection hidden="1"/>
    </xf>
    <xf numFmtId="0" fontId="33" fillId="0" borderId="10" xfId="3" applyNumberFormat="1" applyFont="1" applyFill="1" applyBorder="1" applyProtection="1">
      <alignment vertical="center"/>
      <protection hidden="1"/>
    </xf>
    <xf numFmtId="0" fontId="44" fillId="0" borderId="10" xfId="3" applyNumberFormat="1" applyFont="1" applyFill="1" applyBorder="1" applyProtection="1">
      <alignment vertical="center"/>
      <protection hidden="1"/>
    </xf>
    <xf numFmtId="0" fontId="33" fillId="0" borderId="10" xfId="0" applyFont="1" applyFill="1" applyBorder="1" applyProtection="1">
      <alignment vertical="center"/>
      <protection hidden="1"/>
    </xf>
    <xf numFmtId="0" fontId="33" fillId="0" borderId="24" xfId="0" applyFont="1" applyFill="1" applyBorder="1" applyAlignment="1" applyProtection="1">
      <alignment vertical="top"/>
      <protection hidden="1"/>
    </xf>
    <xf numFmtId="0" fontId="33" fillId="0" borderId="0" xfId="0" applyFont="1" applyFill="1" applyBorder="1" applyAlignment="1" applyProtection="1">
      <alignment vertical="top"/>
      <protection hidden="1"/>
    </xf>
    <xf numFmtId="0" fontId="33" fillId="0" borderId="5" xfId="0" applyFont="1" applyFill="1" applyBorder="1" applyAlignment="1" applyProtection="1">
      <alignment vertical="top"/>
      <protection hidden="1"/>
    </xf>
    <xf numFmtId="0" fontId="33" fillId="0" borderId="23" xfId="0" applyFont="1" applyFill="1" applyBorder="1" applyAlignment="1" applyProtection="1">
      <alignment vertical="top"/>
      <protection hidden="1"/>
    </xf>
    <xf numFmtId="0" fontId="33" fillId="0" borderId="10" xfId="0" applyFont="1" applyFill="1" applyBorder="1" applyAlignment="1" applyProtection="1">
      <alignment vertical="top"/>
      <protection hidden="1"/>
    </xf>
    <xf numFmtId="0" fontId="33" fillId="0" borderId="10" xfId="0" applyFont="1" applyFill="1" applyBorder="1" applyAlignment="1" applyProtection="1">
      <alignment vertical="center"/>
      <protection hidden="1"/>
    </xf>
    <xf numFmtId="0" fontId="77" fillId="0" borderId="10" xfId="0" applyFont="1" applyFill="1" applyBorder="1" applyProtection="1">
      <alignment vertical="center"/>
      <protection hidden="1"/>
    </xf>
    <xf numFmtId="0" fontId="33" fillId="0" borderId="24" xfId="0" applyFont="1" applyFill="1" applyBorder="1" applyAlignment="1" applyProtection="1">
      <alignment vertical="top" shrinkToFit="1"/>
      <protection hidden="1"/>
    </xf>
    <xf numFmtId="0" fontId="33" fillId="0" borderId="0"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0" fontId="33" fillId="0" borderId="23" xfId="0" applyFont="1" applyFill="1" applyBorder="1" applyAlignment="1" applyProtection="1">
      <alignment vertical="top" shrinkToFit="1"/>
      <protection hidden="1"/>
    </xf>
    <xf numFmtId="0" fontId="33" fillId="0" borderId="10" xfId="0" applyFont="1" applyFill="1" applyBorder="1" applyAlignment="1" applyProtection="1">
      <alignment vertical="top" shrinkToFit="1"/>
      <protection hidden="1"/>
    </xf>
    <xf numFmtId="0" fontId="52" fillId="0" borderId="0" xfId="3" applyNumberFormat="1" applyFont="1" applyFill="1" applyBorder="1" applyProtection="1">
      <alignment vertical="center"/>
      <protection hidden="1"/>
    </xf>
    <xf numFmtId="0" fontId="33" fillId="0" borderId="30" xfId="0" applyFont="1" applyFill="1" applyBorder="1" applyAlignment="1" applyProtection="1">
      <alignment vertical="top"/>
      <protection hidden="1"/>
    </xf>
    <xf numFmtId="0" fontId="29" fillId="0" borderId="31" xfId="0" applyFont="1" applyFill="1" applyBorder="1" applyProtection="1">
      <alignment vertical="center"/>
      <protection hidden="1"/>
    </xf>
    <xf numFmtId="0" fontId="33" fillId="0" borderId="31" xfId="0" applyFont="1" applyFill="1" applyBorder="1" applyAlignment="1" applyProtection="1">
      <alignment vertical="top"/>
      <protection hidden="1"/>
    </xf>
    <xf numFmtId="0" fontId="78" fillId="0" borderId="31" xfId="3" applyFont="1" applyFill="1" applyBorder="1" applyAlignment="1" applyProtection="1">
      <alignment horizontal="center" vertical="center"/>
      <protection hidden="1"/>
    </xf>
    <xf numFmtId="0" fontId="33" fillId="0" borderId="31" xfId="3" applyNumberFormat="1" applyFont="1" applyFill="1" applyBorder="1" applyProtection="1">
      <alignment vertical="center"/>
      <protection hidden="1"/>
    </xf>
    <xf numFmtId="0" fontId="33" fillId="0" borderId="31" xfId="0" applyFont="1" applyFill="1" applyBorder="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0" xfId="0" applyFont="1" applyFill="1" applyBorder="1" applyProtection="1">
      <alignment vertical="center"/>
      <protection hidden="1"/>
    </xf>
    <xf numFmtId="0" fontId="42" fillId="0" borderId="0" xfId="0" applyFont="1" applyFill="1" applyProtection="1">
      <alignment vertical="center"/>
      <protection hidden="1"/>
    </xf>
    <xf numFmtId="0" fontId="42" fillId="0" borderId="0" xfId="0" applyFont="1" applyFill="1" applyAlignment="1" applyProtection="1">
      <alignment vertical="center"/>
      <protection hidden="1"/>
    </xf>
    <xf numFmtId="0" fontId="43" fillId="0" borderId="0" xfId="0" applyFont="1" applyFill="1" applyAlignment="1" applyProtection="1">
      <alignment vertical="center"/>
      <protection hidden="1"/>
    </xf>
    <xf numFmtId="0" fontId="43" fillId="0" borderId="0" xfId="0" applyFont="1" applyFill="1" applyAlignment="1" applyProtection="1">
      <alignment horizontal="center" vertical="center"/>
      <protection hidden="1"/>
    </xf>
    <xf numFmtId="0" fontId="42" fillId="0" borderId="0" xfId="0" applyFont="1" applyFill="1" applyAlignment="1" applyProtection="1">
      <alignment horizontal="center" vertical="center"/>
      <protection hidden="1"/>
    </xf>
    <xf numFmtId="0" fontId="42" fillId="0" borderId="6" xfId="0" applyFont="1" applyFill="1" applyBorder="1" applyProtection="1">
      <alignment vertical="center"/>
      <protection hidden="1"/>
    </xf>
    <xf numFmtId="0" fontId="42" fillId="0" borderId="7" xfId="0" applyFont="1" applyFill="1" applyBorder="1" applyProtection="1">
      <alignment vertical="center"/>
      <protection hidden="1"/>
    </xf>
    <xf numFmtId="0" fontId="42" fillId="0" borderId="8" xfId="0" applyFont="1" applyFill="1" applyBorder="1" applyProtection="1">
      <alignment vertical="center"/>
      <protection hidden="1"/>
    </xf>
    <xf numFmtId="0" fontId="42" fillId="0" borderId="6" xfId="0" applyFont="1" applyFill="1" applyBorder="1" applyAlignment="1" applyProtection="1">
      <alignment vertical="center"/>
      <protection hidden="1"/>
    </xf>
    <xf numFmtId="0" fontId="42" fillId="0" borderId="7" xfId="0" applyFont="1" applyFill="1" applyBorder="1" applyAlignment="1" applyProtection="1">
      <alignment vertical="center"/>
      <protection hidden="1"/>
    </xf>
    <xf numFmtId="0" fontId="42" fillId="0" borderId="8" xfId="0" applyFont="1" applyFill="1" applyBorder="1" applyAlignment="1" applyProtection="1">
      <alignment vertical="center"/>
      <protection hidden="1"/>
    </xf>
    <xf numFmtId="0" fontId="42" fillId="0" borderId="4" xfId="0" applyFont="1" applyFill="1" applyBorder="1" applyProtection="1">
      <alignment vertical="center"/>
      <protection hidden="1"/>
    </xf>
    <xf numFmtId="0" fontId="42" fillId="0" borderId="0" xfId="0" applyFont="1" applyFill="1" applyBorder="1" applyProtection="1">
      <alignment vertical="center"/>
      <protection hidden="1"/>
    </xf>
    <xf numFmtId="0" fontId="42" fillId="0" borderId="5" xfId="0" applyFont="1" applyFill="1" applyBorder="1" applyProtection="1">
      <alignment vertical="center"/>
      <protection hidden="1"/>
    </xf>
    <xf numFmtId="0" fontId="42" fillId="0" borderId="1" xfId="0" applyFont="1" applyFill="1" applyBorder="1" applyAlignment="1" applyProtection="1">
      <alignment vertical="center"/>
      <protection hidden="1"/>
    </xf>
    <xf numFmtId="0" fontId="42" fillId="0" borderId="2" xfId="0" applyFont="1" applyFill="1" applyBorder="1" applyAlignment="1" applyProtection="1">
      <alignment vertical="center"/>
      <protection hidden="1"/>
    </xf>
    <xf numFmtId="0" fontId="42" fillId="0" borderId="3" xfId="0" applyFont="1" applyFill="1" applyBorder="1" applyAlignment="1" applyProtection="1">
      <alignment vertical="center"/>
      <protection hidden="1"/>
    </xf>
    <xf numFmtId="0" fontId="42" fillId="0" borderId="1" xfId="0" applyFont="1" applyFill="1" applyBorder="1" applyProtection="1">
      <alignment vertical="center"/>
      <protection hidden="1"/>
    </xf>
    <xf numFmtId="0" fontId="42" fillId="0" borderId="2" xfId="0" applyFont="1" applyFill="1" applyBorder="1" applyProtection="1">
      <alignment vertical="center"/>
      <protection hidden="1"/>
    </xf>
    <xf numFmtId="0" fontId="42" fillId="0" borderId="3" xfId="0" applyFont="1" applyFill="1" applyBorder="1" applyProtection="1">
      <alignment vertical="center"/>
      <protection hidden="1"/>
    </xf>
    <xf numFmtId="0" fontId="42" fillId="0" borderId="9" xfId="0" applyFont="1" applyFill="1" applyBorder="1" applyProtection="1">
      <alignment vertical="center"/>
      <protection hidden="1"/>
    </xf>
    <xf numFmtId="0" fontId="42" fillId="0" borderId="10" xfId="0" applyFont="1" applyFill="1" applyBorder="1" applyProtection="1">
      <alignment vertical="center"/>
      <protection hidden="1"/>
    </xf>
    <xf numFmtId="0" fontId="42" fillId="0" borderId="11" xfId="0" applyFont="1" applyFill="1" applyBorder="1" applyProtection="1">
      <alignment vertical="center"/>
      <protection hidden="1"/>
    </xf>
    <xf numFmtId="0" fontId="42" fillId="0" borderId="0" xfId="0" quotePrefix="1" applyFont="1" applyAlignment="1" applyProtection="1">
      <alignment horizontal="right" vertical="top"/>
      <protection hidden="1"/>
    </xf>
    <xf numFmtId="0" fontId="42" fillId="0" borderId="0" xfId="0" applyFont="1" applyAlignment="1" applyProtection="1">
      <alignment vertical="top"/>
      <protection hidden="1"/>
    </xf>
    <xf numFmtId="0" fontId="42" fillId="0" borderId="0" xfId="0" applyFont="1" applyProtection="1">
      <alignment vertical="center"/>
      <protection hidden="1"/>
    </xf>
    <xf numFmtId="0" fontId="42" fillId="0" borderId="0" xfId="0" applyFont="1" applyAlignment="1" applyProtection="1">
      <alignment vertical="top" wrapText="1"/>
      <protection hidden="1"/>
    </xf>
    <xf numFmtId="0" fontId="42" fillId="0" borderId="0" xfId="0" applyFont="1" applyFill="1" applyAlignment="1" applyProtection="1">
      <alignment vertical="top"/>
      <protection hidden="1"/>
    </xf>
    <xf numFmtId="0" fontId="0" fillId="0" borderId="0" xfId="0" applyFill="1" applyAlignment="1" applyProtection="1">
      <alignment vertical="top"/>
      <protection hidden="1"/>
    </xf>
    <xf numFmtId="180" fontId="33" fillId="0" borderId="0" xfId="0" applyNumberFormat="1" applyFont="1" applyFill="1" applyBorder="1" applyAlignment="1" applyProtection="1">
      <alignment vertical="top" wrapText="1"/>
      <protection hidden="1"/>
    </xf>
    <xf numFmtId="0" fontId="23" fillId="0" borderId="2"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vertical="top"/>
      <protection hidden="1"/>
    </xf>
    <xf numFmtId="0" fontId="42" fillId="0" borderId="4" xfId="0" applyFont="1" applyFill="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0" borderId="9" xfId="0" applyFont="1" applyFill="1" applyBorder="1" applyAlignment="1" applyProtection="1">
      <alignment vertical="center"/>
      <protection hidden="1"/>
    </xf>
    <xf numFmtId="0" fontId="42" fillId="0" borderId="10" xfId="0" applyFont="1" applyFill="1" applyBorder="1" applyAlignment="1" applyProtection="1">
      <alignment vertical="center"/>
      <protection hidden="1"/>
    </xf>
    <xf numFmtId="0" fontId="23" fillId="0" borderId="10" xfId="0" applyFont="1" applyFill="1" applyBorder="1" applyAlignment="1" applyProtection="1">
      <alignment horizontal="left" vertical="top" wrapText="1"/>
      <protection hidden="1"/>
    </xf>
    <xf numFmtId="0" fontId="63" fillId="0" borderId="1" xfId="3" applyFont="1" applyBorder="1" applyProtection="1">
      <alignment vertical="center"/>
      <protection hidden="1"/>
    </xf>
    <xf numFmtId="0" fontId="42" fillId="0" borderId="2" xfId="0" applyFont="1" applyFill="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42" fillId="0" borderId="10" xfId="0" applyFont="1" applyFill="1" applyBorder="1" applyAlignment="1" applyProtection="1">
      <alignment horizontal="center" vertical="center"/>
      <protection hidden="1"/>
    </xf>
    <xf numFmtId="0" fontId="85" fillId="0" borderId="0" xfId="0" applyFont="1" applyAlignment="1" applyProtection="1">
      <alignment vertical="top" wrapText="1"/>
      <protection hidden="1"/>
    </xf>
    <xf numFmtId="0" fontId="85" fillId="0" borderId="0" xfId="0" applyFont="1" applyAlignment="1" applyProtection="1">
      <alignment vertical="top"/>
      <protection hidden="1"/>
    </xf>
    <xf numFmtId="0" fontId="87" fillId="0" borderId="0" xfId="0" applyFont="1" applyAlignment="1" applyProtection="1">
      <alignment vertical="top"/>
      <protection hidden="1"/>
    </xf>
    <xf numFmtId="0" fontId="84" fillId="0" borderId="0" xfId="0" applyFont="1" applyAlignment="1" applyProtection="1">
      <alignment vertical="top" wrapText="1"/>
      <protection hidden="1"/>
    </xf>
    <xf numFmtId="0" fontId="84" fillId="0" borderId="0" xfId="0" applyFont="1" applyAlignment="1" applyProtection="1">
      <alignment horizontal="left" vertical="top"/>
      <protection hidden="1"/>
    </xf>
    <xf numFmtId="0" fontId="84" fillId="0" borderId="0" xfId="0" applyFont="1" applyAlignment="1" applyProtection="1">
      <alignment horizontal="left" vertical="center" indent="2"/>
      <protection hidden="1"/>
    </xf>
    <xf numFmtId="0" fontId="42" fillId="0" borderId="0" xfId="0" applyFont="1" applyAlignment="1" applyProtection="1">
      <alignment vertical="center"/>
      <protection hidden="1"/>
    </xf>
    <xf numFmtId="0" fontId="84" fillId="0" borderId="0" xfId="0" applyFont="1" applyAlignment="1" applyProtection="1">
      <alignment horizontal="left" vertical="center" indent="1"/>
      <protection hidden="1"/>
    </xf>
    <xf numFmtId="0" fontId="84" fillId="0" borderId="0" xfId="0" applyFont="1" applyAlignment="1" applyProtection="1">
      <alignment vertical="center"/>
      <protection hidden="1"/>
    </xf>
    <xf numFmtId="0" fontId="84" fillId="0" borderId="0" xfId="0" applyFont="1" applyAlignment="1" applyProtection="1">
      <alignment horizontal="left" vertical="center"/>
      <protection hidden="1"/>
    </xf>
    <xf numFmtId="0" fontId="84" fillId="0" borderId="0" xfId="0" applyFont="1" applyAlignment="1" applyProtection="1">
      <alignment horizontal="right" vertical="center"/>
      <protection hidden="1"/>
    </xf>
    <xf numFmtId="49" fontId="42" fillId="0" borderId="1" xfId="0" applyNumberFormat="1" applyFont="1" applyFill="1" applyBorder="1" applyProtection="1">
      <alignment vertical="center"/>
      <protection hidden="1"/>
    </xf>
    <xf numFmtId="49" fontId="42" fillId="0" borderId="4" xfId="0" applyNumberFormat="1" applyFont="1" applyFill="1" applyBorder="1" applyProtection="1">
      <alignment vertical="center"/>
      <protection hidden="1"/>
    </xf>
    <xf numFmtId="49" fontId="42" fillId="0" borderId="9" xfId="0" applyNumberFormat="1" applyFont="1" applyFill="1" applyBorder="1" applyProtection="1">
      <alignment vertical="center"/>
      <protection hidden="1"/>
    </xf>
    <xf numFmtId="0" fontId="26" fillId="0" borderId="0" xfId="0" applyFont="1" applyFill="1" applyBorder="1" applyAlignment="1" applyProtection="1">
      <protection hidden="1"/>
    </xf>
    <xf numFmtId="0" fontId="23" fillId="0" borderId="0" xfId="0" applyFont="1" applyFill="1" applyBorder="1" applyAlignment="1" applyProtection="1">
      <protection hidden="1"/>
    </xf>
    <xf numFmtId="0" fontId="23" fillId="0" borderId="0" xfId="0" applyFont="1" applyFill="1" applyBorder="1" applyAlignment="1" applyProtection="1">
      <alignment horizontal="center"/>
      <protection hidden="1"/>
    </xf>
    <xf numFmtId="0" fontId="26" fillId="0" borderId="0" xfId="0" applyFont="1" applyFill="1" applyBorder="1" applyAlignment="1" applyProtection="1">
      <alignment horizontal="right"/>
      <protection hidden="1"/>
    </xf>
    <xf numFmtId="0" fontId="44" fillId="0" borderId="31" xfId="0" applyFont="1" applyFill="1" applyBorder="1" applyAlignment="1" applyProtection="1">
      <alignment horizontal="distributed" vertical="center"/>
      <protection hidden="1"/>
    </xf>
    <xf numFmtId="0" fontId="44" fillId="0" borderId="31" xfId="0" applyFont="1" applyFill="1" applyBorder="1" applyAlignment="1" applyProtection="1">
      <alignment vertical="center"/>
      <protection hidden="1"/>
    </xf>
    <xf numFmtId="0" fontId="44" fillId="0" borderId="31" xfId="0" applyFont="1" applyFill="1" applyBorder="1" applyAlignment="1" applyProtection="1">
      <alignment horizontal="center" vertical="center"/>
      <protection hidden="1"/>
    </xf>
    <xf numFmtId="0" fontId="44" fillId="0" borderId="31" xfId="0" applyFont="1" applyFill="1" applyBorder="1" applyAlignment="1" applyProtection="1">
      <alignment horizontal="left" vertical="center"/>
      <protection hidden="1"/>
    </xf>
    <xf numFmtId="0" fontId="44" fillId="0" borderId="0" xfId="0" applyFont="1" applyFill="1" applyBorder="1" applyAlignment="1" applyProtection="1">
      <alignment vertical="center"/>
      <protection hidden="1"/>
    </xf>
    <xf numFmtId="0" fontId="29" fillId="0" borderId="24" xfId="0" applyFont="1" applyFill="1" applyBorder="1" applyProtection="1">
      <alignment vertical="center"/>
      <protection hidden="1"/>
    </xf>
    <xf numFmtId="0" fontId="44" fillId="0" borderId="45" xfId="0" applyFont="1" applyFill="1" applyBorder="1" applyAlignment="1" applyProtection="1">
      <alignment horizontal="distributed" vertical="center"/>
      <protection hidden="1"/>
    </xf>
    <xf numFmtId="0" fontId="44" fillId="0" borderId="43" xfId="0" applyFont="1" applyFill="1" applyBorder="1" applyAlignment="1" applyProtection="1">
      <alignment horizontal="distributed" vertical="center"/>
      <protection hidden="1"/>
    </xf>
    <xf numFmtId="0" fontId="44" fillId="0" borderId="43" xfId="0" applyFont="1" applyBorder="1" applyAlignment="1" applyProtection="1">
      <alignment horizontal="distributed" vertical="center"/>
      <protection hidden="1"/>
    </xf>
    <xf numFmtId="0" fontId="44" fillId="0" borderId="44" xfId="0" applyFont="1" applyBorder="1" applyAlignment="1" applyProtection="1">
      <alignment horizontal="distributed" vertical="center"/>
      <protection hidden="1"/>
    </xf>
    <xf numFmtId="0" fontId="44" fillId="0" borderId="43" xfId="0" applyFont="1" applyBorder="1" applyAlignment="1" applyProtection="1">
      <alignment horizontal="center" vertical="center"/>
      <protection hidden="1"/>
    </xf>
    <xf numFmtId="0" fontId="44" fillId="0" borderId="43" xfId="0" applyFont="1" applyBorder="1" applyAlignment="1" applyProtection="1">
      <alignment vertical="center"/>
      <protection hidden="1"/>
    </xf>
    <xf numFmtId="0" fontId="44" fillId="0" borderId="43" xfId="0" applyFont="1" applyBorder="1" applyAlignment="1" applyProtection="1">
      <alignment vertical="center" wrapText="1"/>
      <protection hidden="1"/>
    </xf>
    <xf numFmtId="0" fontId="44" fillId="0" borderId="5" xfId="0" applyFont="1" applyFill="1" applyBorder="1" applyAlignment="1" applyProtection="1">
      <alignment vertical="center"/>
      <protection hidden="1"/>
    </xf>
    <xf numFmtId="0" fontId="44" fillId="0" borderId="0" xfId="0" applyFont="1" applyFill="1" applyBorder="1" applyAlignment="1" applyProtection="1">
      <alignment horizontal="center" vertical="center"/>
      <protection hidden="1"/>
    </xf>
    <xf numFmtId="0" fontId="44" fillId="0" borderId="45" xfId="0" applyFont="1" applyFill="1" applyBorder="1" applyAlignment="1" applyProtection="1">
      <alignment horizontal="center" vertical="center"/>
      <protection hidden="1"/>
    </xf>
    <xf numFmtId="0" fontId="44" fillId="0" borderId="43" xfId="0" applyFont="1" applyFill="1" applyBorder="1" applyAlignment="1" applyProtection="1">
      <alignment vertical="center"/>
      <protection hidden="1"/>
    </xf>
    <xf numFmtId="0" fontId="44" fillId="0" borderId="25" xfId="0" applyFont="1" applyFill="1" applyBorder="1" applyAlignment="1" applyProtection="1">
      <alignment vertical="center"/>
      <protection hidden="1"/>
    </xf>
    <xf numFmtId="0" fontId="44" fillId="0" borderId="4" xfId="0" applyFont="1" applyFill="1" applyBorder="1" applyAlignment="1" applyProtection="1">
      <alignment horizontal="distributed" vertical="center"/>
      <protection hidden="1"/>
    </xf>
    <xf numFmtId="0" fontId="44" fillId="0" borderId="0" xfId="0" applyFont="1" applyFill="1" applyBorder="1" applyAlignment="1" applyProtection="1">
      <alignment horizontal="distributed" vertical="center"/>
      <protection hidden="1"/>
    </xf>
    <xf numFmtId="0" fontId="44" fillId="0" borderId="0" xfId="0" applyFont="1" applyBorder="1" applyAlignment="1" applyProtection="1">
      <alignment horizontal="distributed" vertical="center"/>
      <protection hidden="1"/>
    </xf>
    <xf numFmtId="0" fontId="44" fillId="0" borderId="5" xfId="0" applyFont="1" applyBorder="1" applyAlignment="1" applyProtection="1">
      <alignment horizontal="distributed" vertical="center"/>
      <protection hidden="1"/>
    </xf>
    <xf numFmtId="0" fontId="44" fillId="0" borderId="0" xfId="0" applyFont="1" applyBorder="1" applyAlignment="1" applyProtection="1">
      <alignment vertical="center"/>
      <protection hidden="1"/>
    </xf>
    <xf numFmtId="0" fontId="44" fillId="0" borderId="0" xfId="0" applyFont="1" applyBorder="1" applyAlignment="1" applyProtection="1">
      <alignment vertical="center" wrapText="1"/>
      <protection hidden="1"/>
    </xf>
    <xf numFmtId="0" fontId="44" fillId="0" borderId="4" xfId="0" applyFont="1" applyFill="1" applyBorder="1" applyAlignment="1" applyProtection="1">
      <alignment horizontal="center" vertical="center"/>
      <protection hidden="1"/>
    </xf>
    <xf numFmtId="49" fontId="44" fillId="0" borderId="24" xfId="0" applyNumberFormat="1" applyFont="1" applyBorder="1" applyAlignment="1" applyProtection="1">
      <alignment vertical="center" wrapText="1"/>
      <protection hidden="1"/>
    </xf>
    <xf numFmtId="49" fontId="44" fillId="0" borderId="0" xfId="0" applyNumberFormat="1" applyFont="1" applyBorder="1" applyAlignment="1" applyProtection="1">
      <alignment vertical="center" wrapText="1"/>
      <protection hidden="1"/>
    </xf>
    <xf numFmtId="0" fontId="35" fillId="0" borderId="24" xfId="0" applyFont="1" applyBorder="1" applyAlignment="1" applyProtection="1">
      <alignment horizontal="distributed" vertical="center" wrapText="1"/>
      <protection hidden="1"/>
    </xf>
    <xf numFmtId="0" fontId="44" fillId="0" borderId="0" xfId="0" applyFont="1" applyBorder="1" applyAlignment="1" applyProtection="1">
      <alignment horizontal="distributed" vertical="center" wrapText="1"/>
      <protection hidden="1"/>
    </xf>
    <xf numFmtId="0" fontId="44" fillId="0" borderId="106" xfId="0" applyFont="1" applyBorder="1" applyAlignment="1" applyProtection="1">
      <alignment horizontal="center" vertical="center"/>
      <protection hidden="1"/>
    </xf>
    <xf numFmtId="0" fontId="44" fillId="0" borderId="107" xfId="0" applyFont="1" applyBorder="1" applyAlignment="1" applyProtection="1">
      <alignment vertical="center"/>
      <protection hidden="1"/>
    </xf>
    <xf numFmtId="0" fontId="44" fillId="0" borderId="107" xfId="0" applyFont="1" applyBorder="1" applyAlignment="1" applyProtection="1">
      <alignment vertical="center" wrapText="1"/>
      <protection hidden="1"/>
    </xf>
    <xf numFmtId="0" fontId="29" fillId="0" borderId="107" xfId="0" applyFont="1" applyFill="1" applyBorder="1" applyProtection="1">
      <alignment vertical="center"/>
      <protection hidden="1"/>
    </xf>
    <xf numFmtId="0" fontId="44" fillId="0" borderId="107" xfId="0" applyFont="1" applyFill="1" applyBorder="1" applyAlignment="1" applyProtection="1">
      <alignment vertical="center"/>
      <protection hidden="1"/>
    </xf>
    <xf numFmtId="0" fontId="23" fillId="0" borderId="107" xfId="0" applyFont="1" applyBorder="1" applyProtection="1">
      <alignment vertical="center"/>
      <protection hidden="1"/>
    </xf>
    <xf numFmtId="0" fontId="44" fillId="0" borderId="107" xfId="0" applyFont="1" applyBorder="1" applyAlignment="1" applyProtection="1">
      <alignment horizontal="center" vertical="center"/>
      <protection hidden="1"/>
    </xf>
    <xf numFmtId="0" fontId="44" fillId="0" borderId="108" xfId="0" applyFont="1" applyFill="1" applyBorder="1" applyAlignment="1" applyProtection="1">
      <alignment vertical="center"/>
      <protection hidden="1"/>
    </xf>
    <xf numFmtId="0" fontId="44" fillId="0" borderId="5" xfId="0" applyFont="1" applyFill="1" applyBorder="1" applyAlignment="1" applyProtection="1">
      <alignment horizontal="distributed" vertical="center"/>
      <protection hidden="1"/>
    </xf>
    <xf numFmtId="0" fontId="23" fillId="0" borderId="0" xfId="0" applyFont="1" applyBorder="1" applyProtection="1">
      <alignment vertical="center"/>
      <protection hidden="1"/>
    </xf>
    <xf numFmtId="0" fontId="44" fillId="0" borderId="30" xfId="0" applyFont="1" applyFill="1" applyBorder="1" applyAlignment="1" applyProtection="1">
      <alignment vertical="center"/>
      <protection hidden="1"/>
    </xf>
    <xf numFmtId="0" fontId="44" fillId="0" borderId="32" xfId="0" applyFont="1" applyFill="1" applyBorder="1" applyAlignment="1" applyProtection="1">
      <alignment vertical="center"/>
      <protection hidden="1"/>
    </xf>
    <xf numFmtId="0" fontId="44" fillId="0" borderId="34" xfId="0" applyFont="1" applyFill="1" applyBorder="1" applyAlignment="1" applyProtection="1">
      <alignment vertical="center"/>
      <protection hidden="1"/>
    </xf>
    <xf numFmtId="0" fontId="71" fillId="0" borderId="0" xfId="0" applyFont="1" applyFill="1" applyAlignment="1" applyProtection="1">
      <alignment horizontal="center" vertical="center"/>
      <protection locked="0" hidden="1"/>
    </xf>
    <xf numFmtId="0" fontId="29" fillId="0" borderId="0" xfId="0" applyFont="1" applyFill="1" applyProtection="1">
      <alignment vertical="center"/>
      <protection locked="0" hidden="1"/>
    </xf>
    <xf numFmtId="0" fontId="100" fillId="0" borderId="0" xfId="0" applyFont="1" applyAlignment="1" applyProtection="1">
      <alignment vertical="top"/>
      <protection hidden="1"/>
    </xf>
    <xf numFmtId="0" fontId="33" fillId="0" borderId="0" xfId="3" applyNumberFormat="1" applyFont="1" applyFill="1" applyBorder="1" applyAlignment="1" applyProtection="1">
      <alignment vertical="center"/>
      <protection hidden="1"/>
    </xf>
    <xf numFmtId="0" fontId="23" fillId="0" borderId="0" xfId="0" applyFont="1" applyFill="1" applyProtection="1">
      <alignment vertical="center"/>
      <protection hidden="1"/>
    </xf>
    <xf numFmtId="0" fontId="23" fillId="0" borderId="0" xfId="0" applyFont="1" applyFill="1" applyBorder="1" applyAlignment="1" applyProtection="1">
      <alignment vertical="center"/>
      <protection hidden="1"/>
    </xf>
    <xf numFmtId="0" fontId="23" fillId="0" borderId="0" xfId="0" applyFont="1" applyFill="1" applyAlignment="1" applyProtection="1">
      <alignment vertical="center"/>
      <protection hidden="1"/>
    </xf>
    <xf numFmtId="0" fontId="42" fillId="0" borderId="0" xfId="0" applyFont="1" applyAlignment="1" applyProtection="1">
      <alignment vertical="top" wrapText="1"/>
      <protection hidden="1"/>
    </xf>
    <xf numFmtId="0" fontId="84" fillId="0" borderId="0" xfId="0" applyFont="1" applyAlignment="1" applyProtection="1">
      <alignment vertical="top" wrapText="1"/>
      <protection hidden="1"/>
    </xf>
    <xf numFmtId="0" fontId="65" fillId="0" borderId="11" xfId="0" applyFont="1" applyBorder="1" applyProtection="1">
      <alignment vertical="center"/>
    </xf>
    <xf numFmtId="0" fontId="7" fillId="0" borderId="12" xfId="31" applyBorder="1" applyAlignment="1">
      <alignment horizontal="center" vertical="center" wrapText="1"/>
    </xf>
    <xf numFmtId="0" fontId="7" fillId="0" borderId="5" xfId="31" applyBorder="1">
      <alignment vertical="center"/>
    </xf>
    <xf numFmtId="0" fontId="7" fillId="0" borderId="5" xfId="31" applyBorder="1" applyAlignment="1">
      <alignment horizontal="center" vertical="center"/>
    </xf>
    <xf numFmtId="0" fontId="7" fillId="0" borderId="38" xfId="31" applyBorder="1">
      <alignment vertical="center"/>
    </xf>
    <xf numFmtId="0" fontId="7" fillId="0" borderId="11" xfId="31" applyBorder="1">
      <alignment vertical="center"/>
    </xf>
    <xf numFmtId="0" fontId="7" fillId="0" borderId="5" xfId="31" applyFont="1" applyBorder="1" applyAlignment="1">
      <alignment horizontal="center" vertical="center"/>
    </xf>
    <xf numFmtId="0" fontId="7" fillId="0" borderId="41" xfId="31" applyFont="1" applyBorder="1" applyAlignment="1">
      <alignment horizontal="center" vertical="center"/>
    </xf>
    <xf numFmtId="0" fontId="65" fillId="0" borderId="14" xfId="0" applyFont="1" applyBorder="1" applyAlignment="1" applyProtection="1">
      <alignment horizontal="center" vertical="center"/>
    </xf>
    <xf numFmtId="0" fontId="58" fillId="0" borderId="14" xfId="0" applyFont="1" applyBorder="1" applyAlignment="1" applyProtection="1">
      <alignment horizontal="center" vertical="center" shrinkToFit="1"/>
    </xf>
    <xf numFmtId="0" fontId="65" fillId="0" borderId="14" xfId="0" applyFont="1" applyBorder="1" applyAlignment="1" applyProtection="1">
      <alignment horizontal="center" vertical="center" shrinkToFit="1"/>
    </xf>
    <xf numFmtId="0" fontId="58" fillId="0" borderId="14" xfId="0" applyFont="1" applyBorder="1" applyAlignment="1" applyProtection="1">
      <alignment horizontal="center" vertical="center" shrinkToFit="1"/>
    </xf>
    <xf numFmtId="0" fontId="58" fillId="0" borderId="14" xfId="0" applyFont="1" applyBorder="1" applyAlignment="1" applyProtection="1">
      <alignment horizontal="center" vertical="center"/>
    </xf>
    <xf numFmtId="0" fontId="0" fillId="0" borderId="9" xfId="0" applyFill="1" applyBorder="1" applyAlignment="1" applyProtection="1">
      <alignment vertical="top"/>
      <protection hidden="1"/>
    </xf>
    <xf numFmtId="0" fontId="0" fillId="0" borderId="2" xfId="0" applyBorder="1">
      <alignment vertical="center"/>
    </xf>
    <xf numFmtId="0" fontId="0" fillId="0" borderId="0" xfId="0" applyBorder="1">
      <alignment vertical="center"/>
    </xf>
    <xf numFmtId="0" fontId="0" fillId="0" borderId="2" xfId="0" applyFill="1" applyBorder="1" applyAlignment="1" applyProtection="1">
      <alignment vertical="top"/>
      <protection hidden="1"/>
    </xf>
    <xf numFmtId="0" fontId="0" fillId="0" borderId="10" xfId="0" applyFill="1" applyBorder="1" applyAlignment="1" applyProtection="1">
      <alignment vertical="top"/>
      <protection hidden="1"/>
    </xf>
    <xf numFmtId="0" fontId="0" fillId="0" borderId="4" xfId="0" applyFill="1" applyBorder="1" applyAlignment="1" applyProtection="1">
      <alignment vertical="top"/>
      <protection hidden="1"/>
    </xf>
    <xf numFmtId="0" fontId="0" fillId="0" borderId="0" xfId="0" applyFill="1" applyBorder="1" applyAlignment="1" applyProtection="1">
      <alignment vertical="top"/>
      <protection hidden="1"/>
    </xf>
    <xf numFmtId="0" fontId="0" fillId="0" borderId="4" xfId="0" applyBorder="1">
      <alignment vertical="center"/>
    </xf>
    <xf numFmtId="0" fontId="23" fillId="0" borderId="1" xfId="0" applyFont="1" applyFill="1" applyBorder="1" applyProtection="1">
      <alignment vertical="center"/>
      <protection hidden="1"/>
    </xf>
    <xf numFmtId="0" fontId="63" fillId="0" borderId="0" xfId="0" applyFont="1" applyFill="1" applyAlignment="1" applyProtection="1">
      <alignment vertical="top"/>
      <protection hidden="1"/>
    </xf>
    <xf numFmtId="0" fontId="85" fillId="0" borderId="0" xfId="0" applyFont="1">
      <alignment vertical="center"/>
    </xf>
    <xf numFmtId="0" fontId="23" fillId="0" borderId="4" xfId="0" applyFont="1" applyFill="1" applyBorder="1" applyProtection="1">
      <alignment vertical="center"/>
      <protection hidden="1"/>
    </xf>
    <xf numFmtId="0" fontId="0" fillId="0" borderId="0" xfId="0">
      <alignment vertical="center"/>
    </xf>
    <xf numFmtId="0" fontId="23" fillId="0" borderId="0" xfId="0" applyFont="1" applyFill="1" applyProtection="1">
      <alignment vertical="center"/>
    </xf>
    <xf numFmtId="0" fontId="23" fillId="0" borderId="0" xfId="0" applyFont="1" applyFill="1" applyBorder="1" applyProtection="1">
      <alignment vertical="center"/>
      <protection hidden="1"/>
    </xf>
    <xf numFmtId="0" fontId="23" fillId="0" borderId="9" xfId="0" applyFont="1" applyFill="1" applyBorder="1" applyProtection="1">
      <alignment vertical="center"/>
      <protection hidden="1"/>
    </xf>
    <xf numFmtId="0" fontId="23" fillId="0" borderId="10" xfId="0" applyFont="1" applyFill="1" applyBorder="1" applyProtection="1">
      <alignment vertical="center"/>
      <protection hidden="1"/>
    </xf>
    <xf numFmtId="0" fontId="29" fillId="0" borderId="0" xfId="0" applyFont="1" applyFill="1" applyBorder="1" applyProtection="1">
      <alignment vertical="center"/>
      <protection hidden="1"/>
    </xf>
    <xf numFmtId="0" fontId="42" fillId="0" borderId="0" xfId="0" applyFont="1" applyFill="1" applyBorder="1" applyProtection="1">
      <alignment vertical="center"/>
      <protection hidden="1"/>
    </xf>
    <xf numFmtId="0" fontId="71" fillId="0" borderId="0" xfId="0" applyFont="1" applyFill="1" applyAlignment="1" applyProtection="1">
      <alignment horizontal="center" vertical="center"/>
      <protection locked="0" hidden="1"/>
    </xf>
    <xf numFmtId="0" fontId="84" fillId="0" borderId="1" xfId="0" applyFont="1" applyFill="1" applyBorder="1" applyAlignment="1" applyProtection="1">
      <alignment vertical="center"/>
      <protection hidden="1"/>
    </xf>
    <xf numFmtId="0" fontId="84" fillId="0" borderId="2" xfId="0" applyFont="1" applyFill="1" applyBorder="1" applyAlignment="1" applyProtection="1">
      <alignment vertical="center"/>
      <protection hidden="1"/>
    </xf>
    <xf numFmtId="0" fontId="84" fillId="0" borderId="4" xfId="0" applyFont="1" applyFill="1" applyBorder="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9" xfId="0" applyFont="1" applyFill="1" applyBorder="1" applyAlignment="1" applyProtection="1">
      <alignment vertical="center"/>
      <protection hidden="1"/>
    </xf>
    <xf numFmtId="0" fontId="84" fillId="0" borderId="10" xfId="0" applyFont="1" applyFill="1" applyBorder="1" applyAlignment="1" applyProtection="1">
      <alignment vertical="center"/>
      <protection hidden="1"/>
    </xf>
    <xf numFmtId="0" fontId="84" fillId="0" borderId="3" xfId="0" applyFont="1" applyFill="1" applyBorder="1" applyAlignment="1" applyProtection="1">
      <alignment vertical="center"/>
      <protection hidden="1"/>
    </xf>
    <xf numFmtId="0" fontId="84" fillId="0" borderId="5" xfId="0" applyFont="1" applyFill="1" applyBorder="1" applyAlignment="1" applyProtection="1">
      <alignment vertical="center"/>
      <protection hidden="1"/>
    </xf>
    <xf numFmtId="0" fontId="84" fillId="0" borderId="11" xfId="0" applyFont="1" applyFill="1" applyBorder="1" applyAlignment="1" applyProtection="1">
      <alignment vertical="center"/>
      <protection hidden="1"/>
    </xf>
    <xf numFmtId="0" fontId="84" fillId="0" borderId="0" xfId="0" applyFont="1" applyFill="1" applyBorder="1" applyAlignment="1" applyProtection="1">
      <alignment horizontal="right" vertical="center"/>
      <protection hidden="1"/>
    </xf>
    <xf numFmtId="0" fontId="84" fillId="0" borderId="10" xfId="0" applyFont="1" applyFill="1" applyBorder="1" applyAlignment="1" applyProtection="1">
      <alignment horizontal="right" vertical="center"/>
      <protection hidden="1"/>
    </xf>
    <xf numFmtId="0" fontId="53" fillId="0" borderId="0" xfId="0" applyFont="1" applyFill="1" applyBorder="1" applyAlignment="1" applyProtection="1">
      <alignment vertical="top"/>
      <protection hidden="1"/>
    </xf>
    <xf numFmtId="0" fontId="0" fillId="0" borderId="0" xfId="0">
      <alignment vertical="center"/>
    </xf>
    <xf numFmtId="0" fontId="63" fillId="0" borderId="0" xfId="32" applyFont="1" applyBorder="1" applyProtection="1">
      <alignment vertical="center"/>
    </xf>
    <xf numFmtId="0" fontId="59" fillId="0" borderId="0" xfId="32" applyFont="1" applyBorder="1" applyProtection="1">
      <alignment vertical="center"/>
    </xf>
    <xf numFmtId="0" fontId="59" fillId="0" borderId="0" xfId="32" applyFont="1" applyProtection="1">
      <alignment vertical="center"/>
    </xf>
    <xf numFmtId="0" fontId="52" fillId="0" borderId="0" xfId="32" applyNumberFormat="1" applyFont="1" applyFill="1" applyBorder="1" applyProtection="1">
      <alignment vertical="center"/>
    </xf>
    <xf numFmtId="0" fontId="57" fillId="0" borderId="0" xfId="32" applyNumberFormat="1" applyFont="1" applyFill="1" applyBorder="1" applyAlignment="1" applyProtection="1">
      <alignment vertical="center"/>
    </xf>
    <xf numFmtId="0" fontId="63" fillId="0" borderId="0" xfId="32" applyFont="1" applyBorder="1" applyProtection="1">
      <alignment vertical="center"/>
    </xf>
    <xf numFmtId="0" fontId="59" fillId="0" borderId="0" xfId="32" applyFont="1" applyBorder="1" applyProtection="1">
      <alignment vertical="center"/>
    </xf>
    <xf numFmtId="0" fontId="59" fillId="0" borderId="0" xfId="32" applyFont="1" applyProtection="1">
      <alignment vertical="center"/>
    </xf>
    <xf numFmtId="0" fontId="52" fillId="0" borderId="0" xfId="32" applyNumberFormat="1" applyFont="1" applyFill="1" applyBorder="1" applyAlignment="1" applyProtection="1">
      <alignment vertical="center"/>
    </xf>
    <xf numFmtId="0" fontId="52" fillId="0" borderId="0" xfId="0" applyFont="1" applyBorder="1" applyAlignment="1" applyProtection="1">
      <alignment vertical="center"/>
    </xf>
    <xf numFmtId="0" fontId="52" fillId="0" borderId="0" xfId="0" applyFont="1" applyFill="1" applyBorder="1" applyProtection="1">
      <alignment vertical="center"/>
    </xf>
    <xf numFmtId="0" fontId="52" fillId="0" borderId="0" xfId="32" applyNumberFormat="1" applyFont="1" applyFill="1" applyBorder="1" applyAlignment="1" applyProtection="1">
      <alignment horizontal="right" vertical="center"/>
    </xf>
    <xf numFmtId="0" fontId="63" fillId="0" borderId="0" xfId="32" applyNumberFormat="1" applyFont="1" applyFill="1" applyBorder="1" applyAlignment="1" applyProtection="1">
      <alignment vertical="center"/>
    </xf>
    <xf numFmtId="0" fontId="63" fillId="0" borderId="0" xfId="32" applyNumberFormat="1" applyFont="1" applyFill="1" applyBorder="1" applyAlignment="1" applyProtection="1">
      <alignment horizontal="right" vertical="center"/>
    </xf>
    <xf numFmtId="0" fontId="33" fillId="0" borderId="0" xfId="32" applyNumberFormat="1" applyFont="1" applyFill="1" applyBorder="1" applyAlignment="1" applyProtection="1">
      <alignment vertical="center"/>
      <protection hidden="1"/>
    </xf>
    <xf numFmtId="0" fontId="52" fillId="0" borderId="0" xfId="32" applyNumberFormat="1" applyFont="1" applyFill="1" applyBorder="1" applyAlignment="1" applyProtection="1">
      <alignment vertical="center"/>
    </xf>
    <xf numFmtId="0" fontId="52" fillId="0" borderId="0" xfId="0" applyFont="1" applyFill="1" applyBorder="1" applyProtection="1">
      <alignment vertical="center"/>
    </xf>
    <xf numFmtId="0" fontId="52" fillId="0" borderId="0" xfId="32" applyNumberFormat="1" applyFont="1" applyFill="1" applyBorder="1" applyAlignment="1" applyProtection="1">
      <alignment horizontal="right" vertical="center"/>
    </xf>
    <xf numFmtId="0" fontId="63" fillId="0" borderId="0" xfId="32" applyNumberFormat="1" applyFont="1" applyFill="1" applyBorder="1" applyAlignment="1" applyProtection="1">
      <alignment vertical="center"/>
    </xf>
    <xf numFmtId="0" fontId="63" fillId="0" borderId="0" xfId="32" applyNumberFormat="1" applyFont="1" applyFill="1" applyBorder="1" applyAlignment="1" applyProtection="1">
      <alignment horizontal="right" vertical="center"/>
    </xf>
    <xf numFmtId="0" fontId="59" fillId="0" borderId="0" xfId="0" applyFont="1" applyBorder="1" applyProtection="1">
      <alignment vertical="center"/>
    </xf>
    <xf numFmtId="0" fontId="59" fillId="0" borderId="0" xfId="0" applyFont="1" applyProtection="1">
      <alignment vertical="center"/>
    </xf>
    <xf numFmtId="0" fontId="23" fillId="0" borderId="0" xfId="0" applyFont="1" applyFill="1" applyBorder="1" applyProtection="1">
      <alignment vertical="center"/>
      <protection hidden="1"/>
    </xf>
    <xf numFmtId="0" fontId="77" fillId="0" borderId="0" xfId="0" applyFont="1" applyFill="1" applyBorder="1" applyAlignment="1" applyProtection="1">
      <alignment vertical="center"/>
      <protection hidden="1"/>
    </xf>
    <xf numFmtId="0" fontId="33" fillId="0" borderId="0" xfId="32" applyNumberFormat="1" applyFont="1" applyFill="1" applyBorder="1" applyAlignment="1" applyProtection="1">
      <alignment horizontal="right" vertical="center"/>
      <protection hidden="1"/>
    </xf>
    <xf numFmtId="0" fontId="29" fillId="0" borderId="0" xfId="0" applyFont="1" applyFill="1" applyBorder="1" applyProtection="1">
      <alignment vertical="center"/>
      <protection hidden="1"/>
    </xf>
    <xf numFmtId="0" fontId="84" fillId="0" borderId="0" xfId="0" applyFont="1" applyFill="1" applyBorder="1" applyAlignment="1" applyProtection="1">
      <alignment vertical="center" shrinkToFit="1"/>
      <protection hidden="1"/>
    </xf>
    <xf numFmtId="0" fontId="42" fillId="0" borderId="1" xfId="0" applyFont="1" applyBorder="1" applyAlignment="1" applyProtection="1">
      <alignment vertical="center"/>
      <protection locked="0"/>
    </xf>
    <xf numFmtId="0" fontId="42" fillId="0" borderId="2" xfId="0" applyFont="1" applyBorder="1" applyAlignment="1" applyProtection="1">
      <alignment vertical="center"/>
      <protection locked="0"/>
    </xf>
    <xf numFmtId="0" fontId="42" fillId="0" borderId="3" xfId="0" applyFont="1" applyBorder="1" applyAlignment="1" applyProtection="1">
      <alignment vertical="center"/>
      <protection locked="0"/>
    </xf>
    <xf numFmtId="0" fontId="42" fillId="0" borderId="4"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42" fillId="0" borderId="5" xfId="0" applyFont="1" applyBorder="1" applyAlignment="1" applyProtection="1">
      <alignment vertical="center"/>
      <protection locked="0"/>
    </xf>
    <xf numFmtId="0" fontId="42" fillId="0" borderId="9" xfId="0" applyFont="1" applyBorder="1" applyAlignment="1" applyProtection="1">
      <alignment vertical="center"/>
      <protection locked="0"/>
    </xf>
    <xf numFmtId="0" fontId="42" fillId="0" borderId="10" xfId="0" applyFont="1" applyBorder="1" applyAlignment="1" applyProtection="1">
      <alignment vertical="center"/>
      <protection locked="0"/>
    </xf>
    <xf numFmtId="0" fontId="42" fillId="0" borderId="11" xfId="0" applyFont="1" applyBorder="1" applyAlignment="1" applyProtection="1">
      <alignment vertical="center"/>
      <protection locked="0"/>
    </xf>
    <xf numFmtId="0" fontId="78" fillId="0" borderId="0" xfId="32" applyNumberFormat="1" applyFont="1" applyFill="1" applyBorder="1" applyAlignment="1" applyProtection="1">
      <alignment vertical="center"/>
      <protection hidden="1"/>
    </xf>
    <xf numFmtId="0" fontId="78" fillId="0" borderId="0" xfId="32" applyNumberFormat="1" applyFont="1" applyFill="1" applyBorder="1" applyAlignment="1" applyProtection="1">
      <alignment horizontal="right" vertical="center"/>
      <protection hidden="1"/>
    </xf>
    <xf numFmtId="0" fontId="7" fillId="0" borderId="3" xfId="31" applyFont="1" applyBorder="1" applyAlignment="1">
      <alignment vertical="center"/>
    </xf>
    <xf numFmtId="0" fontId="7" fillId="0" borderId="5" xfId="31" applyBorder="1" applyAlignment="1">
      <alignment vertical="center"/>
    </xf>
    <xf numFmtId="0" fontId="7" fillId="0" borderId="5" xfId="31" applyFont="1" applyBorder="1" applyAlignment="1">
      <alignment vertical="center"/>
    </xf>
    <xf numFmtId="0" fontId="7" fillId="0" borderId="5" xfId="31" applyBorder="1" applyAlignment="1">
      <alignment vertical="center"/>
    </xf>
    <xf numFmtId="0" fontId="7" fillId="0" borderId="5" xfId="31" applyFont="1" applyBorder="1" applyAlignment="1">
      <alignment vertical="center"/>
    </xf>
    <xf numFmtId="0" fontId="7" fillId="0" borderId="38" xfId="31" applyFont="1" applyBorder="1" applyAlignment="1">
      <alignment vertical="center"/>
    </xf>
    <xf numFmtId="0" fontId="42" fillId="0" borderId="0" xfId="0" applyFont="1" applyFill="1" applyAlignment="1" applyProtection="1">
      <alignment vertical="center"/>
      <protection hidden="1"/>
    </xf>
    <xf numFmtId="0" fontId="0" fillId="0" borderId="3" xfId="0" applyFill="1" applyBorder="1" applyAlignment="1" applyProtection="1">
      <alignment vertical="top"/>
      <protection hidden="1"/>
    </xf>
    <xf numFmtId="0" fontId="53" fillId="0" borderId="5" xfId="0" applyFont="1" applyFill="1" applyBorder="1" applyAlignment="1" applyProtection="1">
      <alignment vertical="top"/>
      <protection hidden="1"/>
    </xf>
    <xf numFmtId="0" fontId="0" fillId="0" borderId="11" xfId="0" applyFill="1" applyBorder="1" applyAlignment="1" applyProtection="1">
      <alignment vertical="top"/>
      <protection hidden="1"/>
    </xf>
    <xf numFmtId="0" fontId="33" fillId="0" borderId="0" xfId="32" applyNumberFormat="1" applyFont="1" applyFill="1" applyBorder="1" applyAlignment="1" applyProtection="1">
      <alignment vertical="center"/>
      <protection hidden="1"/>
    </xf>
    <xf numFmtId="0" fontId="33" fillId="0" borderId="5" xfId="32" applyNumberFormat="1" applyFont="1" applyFill="1" applyBorder="1" applyAlignment="1" applyProtection="1">
      <alignment vertical="center"/>
      <protection hidden="1"/>
    </xf>
    <xf numFmtId="0" fontId="82" fillId="0" borderId="0" xfId="99" applyNumberFormat="1" applyFont="1" applyFill="1" applyBorder="1" applyAlignment="1" applyProtection="1">
      <alignment vertical="center"/>
      <protection hidden="1"/>
    </xf>
    <xf numFmtId="0" fontId="42" fillId="0" borderId="0" xfId="0" applyFont="1" applyFill="1" applyAlignment="1" applyProtection="1">
      <alignment vertical="center"/>
      <protection hidden="1"/>
    </xf>
    <xf numFmtId="0" fontId="33" fillId="0" borderId="0" xfId="3" applyNumberFormat="1" applyFont="1" applyFill="1" applyBorder="1" applyAlignment="1" applyProtection="1">
      <alignment vertical="center"/>
      <protection hidden="1"/>
    </xf>
    <xf numFmtId="0" fontId="33" fillId="0" borderId="10" xfId="3" applyNumberFormat="1"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82" fillId="0" borderId="0" xfId="100" applyNumberFormat="1" applyFont="1" applyFill="1" applyBorder="1" applyAlignment="1" applyProtection="1">
      <alignment vertical="center"/>
    </xf>
    <xf numFmtId="0" fontId="58" fillId="0" borderId="0" xfId="0" applyFont="1" applyProtection="1">
      <alignment vertical="center"/>
      <protection hidden="1"/>
    </xf>
    <xf numFmtId="0" fontId="29" fillId="0" borderId="117" xfId="0" applyFont="1" applyFill="1" applyBorder="1" applyProtection="1">
      <alignment vertical="center"/>
      <protection hidden="1"/>
    </xf>
    <xf numFmtId="0" fontId="29" fillId="0" borderId="118" xfId="0" applyFont="1" applyFill="1" applyBorder="1" applyProtection="1">
      <alignment vertical="center"/>
      <protection hidden="1"/>
    </xf>
    <xf numFmtId="0" fontId="29" fillId="0" borderId="119" xfId="0" applyFont="1" applyFill="1" applyBorder="1" applyProtection="1">
      <alignment vertical="center"/>
      <protection hidden="1"/>
    </xf>
    <xf numFmtId="0" fontId="29" fillId="0" borderId="120" xfId="0" applyFont="1" applyFill="1" applyBorder="1" applyProtection="1">
      <alignment vertical="center"/>
      <protection hidden="1"/>
    </xf>
    <xf numFmtId="0" fontId="29" fillId="0" borderId="121" xfId="0" applyFont="1" applyFill="1" applyBorder="1" applyProtection="1">
      <alignment vertical="center"/>
      <protection hidden="1"/>
    </xf>
    <xf numFmtId="0" fontId="29" fillId="0" borderId="122" xfId="0" applyFont="1" applyFill="1" applyBorder="1" applyProtection="1">
      <alignment vertical="center"/>
      <protection hidden="1"/>
    </xf>
    <xf numFmtId="0" fontId="29" fillId="0" borderId="123" xfId="0" applyFont="1" applyFill="1" applyBorder="1" applyProtection="1">
      <alignment vertical="center"/>
      <protection hidden="1"/>
    </xf>
    <xf numFmtId="0" fontId="0" fillId="0" borderId="0" xfId="0" applyAlignment="1">
      <alignment horizontal="center" vertical="center" shrinkToFit="1"/>
    </xf>
    <xf numFmtId="0" fontId="29" fillId="0" borderId="0" xfId="0" applyFont="1" applyFill="1" applyAlignment="1" applyProtection="1">
      <alignment horizontal="center" vertical="center"/>
      <protection hidden="1"/>
    </xf>
    <xf numFmtId="0" fontId="56" fillId="8" borderId="57" xfId="15" applyFont="1" applyFill="1" applyBorder="1" applyAlignment="1" applyProtection="1">
      <alignment horizontal="center" vertical="center"/>
      <protection locked="0"/>
    </xf>
    <xf numFmtId="0" fontId="56" fillId="8" borderId="58" xfId="15" applyFont="1" applyFill="1" applyBorder="1" applyAlignment="1" applyProtection="1">
      <alignment horizontal="center" vertical="center"/>
      <protection locked="0"/>
    </xf>
    <xf numFmtId="0" fontId="56" fillId="8" borderId="59" xfId="15" applyFont="1" applyFill="1" applyBorder="1" applyAlignment="1" applyProtection="1">
      <alignment horizontal="center" vertical="center"/>
      <protection locked="0"/>
    </xf>
    <xf numFmtId="0" fontId="39" fillId="0" borderId="57" xfId="3" applyFont="1" applyBorder="1" applyAlignment="1">
      <alignment horizontal="left" vertical="center" indent="1"/>
    </xf>
    <xf numFmtId="0" fontId="39" fillId="0" borderId="58" xfId="3" applyFont="1" applyBorder="1" applyAlignment="1">
      <alignment horizontal="left" vertical="center" indent="1"/>
    </xf>
    <xf numFmtId="0" fontId="39" fillId="0" borderId="59" xfId="3" applyFont="1" applyBorder="1" applyAlignment="1">
      <alignment horizontal="left" vertical="center" indent="1"/>
    </xf>
    <xf numFmtId="0" fontId="70" fillId="0" borderId="57" xfId="3" applyFont="1" applyBorder="1" applyAlignment="1" applyProtection="1">
      <alignment horizontal="left" vertical="center" shrinkToFit="1"/>
      <protection locked="0"/>
    </xf>
    <xf numFmtId="0" fontId="70" fillId="0" borderId="58" xfId="3" applyFont="1" applyBorder="1" applyAlignment="1" applyProtection="1">
      <alignment horizontal="left" vertical="center" shrinkToFit="1"/>
      <protection locked="0"/>
    </xf>
    <xf numFmtId="0" fontId="70" fillId="0" borderId="59" xfId="3" applyFont="1" applyBorder="1" applyAlignment="1" applyProtection="1">
      <alignment horizontal="left" vertical="center" shrinkToFit="1"/>
      <protection locked="0"/>
    </xf>
    <xf numFmtId="22" fontId="70" fillId="0" borderId="57" xfId="3" applyNumberFormat="1" applyFont="1" applyBorder="1" applyAlignment="1" applyProtection="1">
      <alignment horizontal="left" vertical="center" shrinkToFit="1"/>
      <protection locked="0"/>
    </xf>
    <xf numFmtId="0" fontId="39" fillId="0" borderId="56" xfId="3" applyFont="1" applyBorder="1" applyAlignment="1">
      <alignment horizontal="left" vertical="center" indent="1"/>
    </xf>
    <xf numFmtId="0" fontId="0" fillId="0" borderId="56" xfId="0" applyBorder="1" applyAlignment="1">
      <alignment horizontal="left" vertical="center" indent="1"/>
    </xf>
    <xf numFmtId="14" fontId="48" fillId="0" borderId="56" xfId="3" applyNumberFormat="1" applyFont="1" applyBorder="1" applyAlignment="1" applyProtection="1">
      <alignment horizontal="center" vertical="center"/>
      <protection locked="0"/>
    </xf>
    <xf numFmtId="0" fontId="50" fillId="2" borderId="57" xfId="3" applyNumberFormat="1" applyFont="1" applyFill="1" applyBorder="1" applyAlignment="1" applyProtection="1">
      <alignment horizontal="center" vertical="center" shrinkToFit="1"/>
      <protection locked="0"/>
    </xf>
    <xf numFmtId="0" fontId="50" fillId="2" borderId="58" xfId="3" applyNumberFormat="1" applyFont="1" applyFill="1" applyBorder="1" applyAlignment="1" applyProtection="1">
      <alignment horizontal="center" vertical="center" shrinkToFit="1"/>
      <protection locked="0"/>
    </xf>
    <xf numFmtId="0" fontId="50" fillId="2" borderId="59" xfId="3" applyNumberFormat="1" applyFont="1" applyFill="1" applyBorder="1" applyAlignment="1" applyProtection="1">
      <alignment horizontal="center" vertical="center" shrinkToFit="1"/>
      <protection locked="0"/>
    </xf>
    <xf numFmtId="182" fontId="50" fillId="2" borderId="50" xfId="3" applyNumberFormat="1" applyFont="1" applyFill="1" applyBorder="1" applyAlignment="1" applyProtection="1">
      <alignment horizontal="center" vertical="center"/>
      <protection locked="0"/>
    </xf>
    <xf numFmtId="182" fontId="50" fillId="2" borderId="51" xfId="3" applyNumberFormat="1" applyFont="1" applyFill="1" applyBorder="1" applyAlignment="1" applyProtection="1">
      <alignment horizontal="center" vertical="center"/>
      <protection locked="0"/>
    </xf>
    <xf numFmtId="182" fontId="50" fillId="2" borderId="52" xfId="3" applyNumberFormat="1" applyFont="1" applyFill="1" applyBorder="1" applyAlignment="1" applyProtection="1">
      <alignment horizontal="center" vertical="center"/>
      <protection locked="0"/>
    </xf>
    <xf numFmtId="0" fontId="103" fillId="0" borderId="4" xfId="3" applyNumberFormat="1" applyFont="1" applyFill="1" applyBorder="1" applyAlignment="1" applyProtection="1">
      <alignment horizontal="center" vertical="center"/>
    </xf>
    <xf numFmtId="0" fontId="103" fillId="0" borderId="0" xfId="3" applyNumberFormat="1" applyFont="1" applyFill="1" applyBorder="1" applyAlignment="1" applyProtection="1">
      <alignment horizontal="center" vertical="center"/>
    </xf>
    <xf numFmtId="0" fontId="50" fillId="2" borderId="57" xfId="32" applyNumberFormat="1" applyFont="1" applyFill="1" applyBorder="1" applyAlignment="1" applyProtection="1">
      <alignment vertical="center"/>
      <protection locked="0"/>
    </xf>
    <xf numFmtId="0" fontId="50" fillId="2" borderId="58" xfId="32" applyNumberFormat="1" applyFont="1" applyFill="1" applyBorder="1" applyAlignment="1" applyProtection="1">
      <alignment vertical="center"/>
      <protection locked="0"/>
    </xf>
    <xf numFmtId="0" fontId="50" fillId="2" borderId="59" xfId="32" applyNumberFormat="1" applyFont="1" applyFill="1" applyBorder="1" applyAlignment="1" applyProtection="1">
      <alignment vertical="center"/>
      <protection locked="0"/>
    </xf>
    <xf numFmtId="0" fontId="84" fillId="0" borderId="0" xfId="0" applyFont="1" applyFill="1" applyBorder="1" applyAlignment="1" applyProtection="1">
      <alignment horizontal="center" vertical="center"/>
      <protection hidden="1"/>
    </xf>
    <xf numFmtId="0" fontId="34" fillId="4" borderId="57" xfId="0" applyNumberFormat="1" applyFont="1" applyFill="1" applyBorder="1" applyAlignment="1" applyProtection="1">
      <alignment vertical="center"/>
      <protection locked="0"/>
    </xf>
    <xf numFmtId="0" fontId="39" fillId="4" borderId="58" xfId="0" applyNumberFormat="1" applyFont="1" applyFill="1" applyBorder="1" applyAlignment="1" applyProtection="1">
      <alignment vertical="center"/>
      <protection locked="0"/>
    </xf>
    <xf numFmtId="0" fontId="39" fillId="4" borderId="59"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shrinkToFit="1"/>
    </xf>
    <xf numFmtId="0" fontId="0" fillId="0" borderId="0" xfId="0" applyAlignment="1">
      <alignment vertical="center" shrinkToFit="1"/>
    </xf>
    <xf numFmtId="0" fontId="0" fillId="0" borderId="67" xfId="0" applyBorder="1" applyAlignment="1">
      <alignment vertical="center" shrinkToFit="1"/>
    </xf>
    <xf numFmtId="0" fontId="50" fillId="2" borderId="53" xfId="3" applyNumberFormat="1" applyFont="1" applyFill="1" applyBorder="1" applyAlignment="1" applyProtection="1">
      <alignment vertical="top" wrapText="1"/>
      <protection locked="0"/>
    </xf>
    <xf numFmtId="0" fontId="50" fillId="2" borderId="54" xfId="3" applyNumberFormat="1" applyFont="1" applyFill="1" applyBorder="1" applyAlignment="1" applyProtection="1">
      <alignment vertical="top" wrapText="1"/>
      <protection locked="0"/>
    </xf>
    <xf numFmtId="0" fontId="50" fillId="2" borderId="55" xfId="3" applyNumberFormat="1" applyFont="1" applyFill="1" applyBorder="1" applyAlignment="1" applyProtection="1">
      <alignment vertical="top" wrapText="1"/>
      <protection locked="0"/>
    </xf>
    <xf numFmtId="0" fontId="50" fillId="2" borderId="71" xfId="3" applyNumberFormat="1" applyFont="1" applyFill="1" applyBorder="1" applyAlignment="1" applyProtection="1">
      <alignment vertical="top" wrapText="1"/>
      <protection locked="0"/>
    </xf>
    <xf numFmtId="0" fontId="50" fillId="2" borderId="72" xfId="3" applyNumberFormat="1" applyFont="1" applyFill="1" applyBorder="1" applyAlignment="1" applyProtection="1">
      <alignment vertical="top" wrapText="1"/>
      <protection locked="0"/>
    </xf>
    <xf numFmtId="0" fontId="50" fillId="2" borderId="73" xfId="3" applyNumberFormat="1" applyFont="1" applyFill="1" applyBorder="1" applyAlignment="1" applyProtection="1">
      <alignment vertical="top" wrapText="1"/>
      <protection locked="0"/>
    </xf>
    <xf numFmtId="0" fontId="50" fillId="3" borderId="57" xfId="3" applyNumberFormat="1" applyFont="1" applyFill="1" applyBorder="1" applyAlignment="1" applyProtection="1">
      <alignment horizontal="center" vertical="center"/>
      <protection locked="0"/>
    </xf>
    <xf numFmtId="0" fontId="50" fillId="3" borderId="59" xfId="3" applyNumberFormat="1" applyFont="1" applyFill="1" applyBorder="1" applyAlignment="1" applyProtection="1">
      <alignment horizontal="center" vertical="center"/>
      <protection locked="0"/>
    </xf>
    <xf numFmtId="0" fontId="50" fillId="3" borderId="58" xfId="3" applyNumberFormat="1" applyFont="1" applyFill="1" applyBorder="1" applyAlignment="1" applyProtection="1">
      <alignment horizontal="center" vertical="center"/>
      <protection locked="0"/>
    </xf>
    <xf numFmtId="0" fontId="50" fillId="2" borderId="64" xfId="32" applyNumberFormat="1" applyFont="1" applyFill="1" applyBorder="1" applyAlignment="1" applyProtection="1">
      <alignment horizontal="center" vertical="center"/>
      <protection locked="0"/>
    </xf>
    <xf numFmtId="0" fontId="50" fillId="2" borderId="60" xfId="32" applyNumberFormat="1" applyFont="1" applyFill="1" applyBorder="1" applyAlignment="1" applyProtection="1">
      <alignment horizontal="center" vertical="center"/>
      <protection locked="0"/>
    </xf>
    <xf numFmtId="0" fontId="50" fillId="2" borderId="65" xfId="32" applyNumberFormat="1" applyFont="1" applyFill="1" applyBorder="1" applyAlignment="1" applyProtection="1">
      <alignment horizontal="center" vertical="center"/>
      <protection locked="0"/>
    </xf>
    <xf numFmtId="0" fontId="50" fillId="2" borderId="57" xfId="32" applyNumberFormat="1" applyFont="1" applyFill="1" applyBorder="1" applyAlignment="1" applyProtection="1">
      <alignment vertical="center" shrinkToFit="1"/>
      <protection locked="0"/>
    </xf>
    <xf numFmtId="0" fontId="50" fillId="2" borderId="58" xfId="32" applyNumberFormat="1" applyFont="1" applyFill="1"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0" borderId="59" xfId="0" applyBorder="1" applyAlignment="1" applyProtection="1">
      <alignment vertical="center" shrinkToFit="1"/>
      <protection locked="0"/>
    </xf>
    <xf numFmtId="0" fontId="50" fillId="2" borderId="62" xfId="32" applyNumberFormat="1" applyFont="1" applyFill="1" applyBorder="1" applyAlignment="1" applyProtection="1">
      <alignment vertical="center"/>
      <protection locked="0"/>
    </xf>
    <xf numFmtId="0" fontId="50" fillId="2" borderId="61" xfId="32" applyNumberFormat="1" applyFont="1" applyFill="1" applyBorder="1" applyAlignment="1" applyProtection="1">
      <alignment vertical="center"/>
      <protection locked="0"/>
    </xf>
    <xf numFmtId="0" fontId="50" fillId="2" borderId="63" xfId="32" applyNumberFormat="1" applyFont="1" applyFill="1" applyBorder="1" applyAlignment="1" applyProtection="1">
      <alignment vertical="center"/>
      <protection locked="0"/>
    </xf>
    <xf numFmtId="0" fontId="50" fillId="3" borderId="57" xfId="32" applyNumberFormat="1" applyFont="1" applyFill="1" applyBorder="1" applyAlignment="1" applyProtection="1">
      <alignment horizontal="center" vertical="center"/>
      <protection locked="0"/>
    </xf>
    <xf numFmtId="0" fontId="50" fillId="3" borderId="58" xfId="32" applyNumberFormat="1" applyFont="1" applyFill="1" applyBorder="1" applyAlignment="1" applyProtection="1">
      <alignment horizontal="center" vertical="center"/>
      <protection locked="0"/>
    </xf>
    <xf numFmtId="0" fontId="50" fillId="3" borderId="59" xfId="32" applyNumberFormat="1" applyFont="1" applyFill="1" applyBorder="1" applyAlignment="1" applyProtection="1">
      <alignment horizontal="center" vertical="center"/>
      <protection locked="0"/>
    </xf>
    <xf numFmtId="0" fontId="50" fillId="2" borderId="57" xfId="32" applyNumberFormat="1" applyFont="1" applyFill="1" applyBorder="1" applyAlignment="1" applyProtection="1">
      <alignment horizontal="center" vertical="center"/>
      <protection locked="0"/>
    </xf>
    <xf numFmtId="0" fontId="50" fillId="2" borderId="58" xfId="32" applyNumberFormat="1" applyFont="1" applyFill="1" applyBorder="1" applyAlignment="1" applyProtection="1">
      <alignment horizontal="center" vertical="center"/>
      <protection locked="0"/>
    </xf>
    <xf numFmtId="0" fontId="50" fillId="2" borderId="59" xfId="32" applyNumberFormat="1" applyFont="1" applyFill="1" applyBorder="1" applyAlignment="1" applyProtection="1">
      <alignment horizontal="center" vertical="center"/>
      <protection locked="0"/>
    </xf>
    <xf numFmtId="0" fontId="50" fillId="2" borderId="59" xfId="32" applyNumberFormat="1" applyFont="1" applyFill="1" applyBorder="1" applyAlignment="1" applyProtection="1">
      <alignment vertical="center" shrinkToFit="1"/>
      <protection locked="0"/>
    </xf>
    <xf numFmtId="0" fontId="34" fillId="4" borderId="58" xfId="0" applyNumberFormat="1" applyFont="1" applyFill="1" applyBorder="1" applyAlignment="1" applyProtection="1">
      <alignment vertical="center"/>
      <protection locked="0"/>
    </xf>
    <xf numFmtId="0" fontId="34" fillId="4" borderId="59" xfId="0" applyNumberFormat="1" applyFont="1" applyFill="1" applyBorder="1" applyAlignment="1" applyProtection="1">
      <alignment vertical="center"/>
      <protection locked="0"/>
    </xf>
    <xf numFmtId="180" fontId="50" fillId="2" borderId="57" xfId="14" applyNumberFormat="1" applyFont="1" applyFill="1" applyBorder="1" applyAlignment="1" applyProtection="1">
      <alignment vertical="center" shrinkToFit="1"/>
      <protection locked="0"/>
    </xf>
    <xf numFmtId="180" fontId="50" fillId="2" borderId="58" xfId="14" applyNumberFormat="1" applyFont="1" applyFill="1" applyBorder="1" applyAlignment="1" applyProtection="1">
      <alignment vertical="center" shrinkToFit="1"/>
      <protection locked="0"/>
    </xf>
    <xf numFmtId="180" fontId="50" fillId="2" borderId="59" xfId="14" applyNumberFormat="1" applyFont="1" applyFill="1" applyBorder="1" applyAlignment="1" applyProtection="1">
      <alignment vertical="center" shrinkToFit="1"/>
      <protection locked="0"/>
    </xf>
    <xf numFmtId="0" fontId="52" fillId="0" borderId="0" xfId="0" applyFont="1" applyBorder="1" applyAlignment="1" applyProtection="1">
      <alignment vertical="center" shrinkToFit="1"/>
    </xf>
    <xf numFmtId="0" fontId="52" fillId="0" borderId="57" xfId="3" applyNumberFormat="1" applyFont="1" applyFill="1" applyBorder="1" applyAlignment="1" applyProtection="1">
      <alignment horizontal="center" vertical="center"/>
    </xf>
    <xf numFmtId="0" fontId="52" fillId="0" borderId="59" xfId="3" applyNumberFormat="1" applyFont="1" applyFill="1" applyBorder="1" applyAlignment="1" applyProtection="1">
      <alignment horizontal="center" vertical="center"/>
    </xf>
    <xf numFmtId="0" fontId="58" fillId="0" borderId="0" xfId="0" applyFont="1" applyBorder="1" applyAlignment="1" applyProtection="1">
      <alignment vertical="center" shrinkToFit="1"/>
    </xf>
    <xf numFmtId="0" fontId="65" fillId="0" borderId="0" xfId="0" applyFont="1" applyAlignment="1" applyProtection="1">
      <alignment horizontal="center" vertical="center"/>
    </xf>
    <xf numFmtId="0" fontId="63" fillId="0" borderId="0" xfId="0" applyFont="1" applyAlignment="1" applyProtection="1">
      <alignment vertical="center" shrinkToFit="1"/>
    </xf>
    <xf numFmtId="0" fontId="50" fillId="2" borderId="57" xfId="3" applyNumberFormat="1" applyFont="1" applyFill="1" applyBorder="1" applyAlignment="1" applyProtection="1">
      <alignment vertical="center"/>
      <protection locked="0"/>
    </xf>
    <xf numFmtId="0" fontId="50" fillId="2" borderId="58" xfId="3" applyNumberFormat="1" applyFont="1" applyFill="1" applyBorder="1" applyAlignment="1" applyProtection="1">
      <alignment vertical="center"/>
      <protection locked="0"/>
    </xf>
    <xf numFmtId="0" fontId="50" fillId="2" borderId="59" xfId="3" applyNumberFormat="1" applyFont="1" applyFill="1" applyBorder="1" applyAlignment="1" applyProtection="1">
      <alignment vertical="center"/>
      <protection locked="0"/>
    </xf>
    <xf numFmtId="0" fontId="54" fillId="2" borderId="57" xfId="15" applyNumberFormat="1" applyFill="1" applyBorder="1" applyAlignment="1" applyProtection="1">
      <alignment vertical="center"/>
      <protection locked="0"/>
    </xf>
    <xf numFmtId="0" fontId="39" fillId="2" borderId="114" xfId="32" applyNumberFormat="1" applyFont="1" applyFill="1" applyBorder="1" applyAlignment="1" applyProtection="1">
      <alignment vertical="center"/>
      <protection locked="0"/>
    </xf>
    <xf numFmtId="0" fontId="39" fillId="2" borderId="115" xfId="32" applyNumberFormat="1" applyFont="1" applyFill="1" applyBorder="1" applyAlignment="1" applyProtection="1">
      <alignment vertical="center"/>
      <protection locked="0"/>
    </xf>
    <xf numFmtId="0" fontId="39" fillId="2" borderId="116" xfId="32" applyNumberFormat="1" applyFont="1" applyFill="1" applyBorder="1" applyAlignment="1" applyProtection="1">
      <alignment vertical="center"/>
      <protection locked="0"/>
    </xf>
    <xf numFmtId="0" fontId="39" fillId="2" borderId="111" xfId="32" applyNumberFormat="1" applyFont="1" applyFill="1" applyBorder="1" applyAlignment="1" applyProtection="1">
      <alignment vertical="center"/>
      <protection locked="0"/>
    </xf>
    <xf numFmtId="0" fontId="39" fillId="2" borderId="112" xfId="32" applyNumberFormat="1" applyFont="1" applyFill="1" applyBorder="1" applyAlignment="1" applyProtection="1">
      <alignment vertical="center"/>
      <protection locked="0"/>
    </xf>
    <xf numFmtId="0" fontId="39" fillId="2" borderId="113" xfId="32" applyNumberFormat="1" applyFont="1" applyFill="1" applyBorder="1" applyAlignment="1" applyProtection="1">
      <alignment vertical="center"/>
      <protection locked="0"/>
    </xf>
    <xf numFmtId="0" fontId="50" fillId="2" borderId="64" xfId="3" applyNumberFormat="1" applyFont="1" applyFill="1" applyBorder="1" applyAlignment="1" applyProtection="1">
      <alignment vertical="top" wrapText="1" shrinkToFit="1"/>
      <protection locked="0"/>
    </xf>
    <xf numFmtId="0" fontId="50" fillId="2" borderId="60" xfId="3" applyNumberFormat="1" applyFont="1" applyFill="1" applyBorder="1" applyAlignment="1" applyProtection="1">
      <alignment vertical="top" wrapText="1" shrinkToFit="1"/>
      <protection locked="0"/>
    </xf>
    <xf numFmtId="0" fontId="50" fillId="2" borderId="65" xfId="3" applyNumberFormat="1" applyFont="1" applyFill="1" applyBorder="1" applyAlignment="1" applyProtection="1">
      <alignment vertical="top" wrapText="1" shrinkToFit="1"/>
      <protection locked="0"/>
    </xf>
    <xf numFmtId="0" fontId="50" fillId="2" borderId="66" xfId="3" applyNumberFormat="1" applyFont="1" applyFill="1" applyBorder="1" applyAlignment="1" applyProtection="1">
      <alignment vertical="top" wrapText="1" shrinkToFit="1"/>
      <protection locked="0"/>
    </xf>
    <xf numFmtId="0" fontId="50" fillId="2" borderId="0" xfId="3" applyNumberFormat="1" applyFont="1" applyFill="1" applyBorder="1" applyAlignment="1" applyProtection="1">
      <alignment vertical="top" wrapText="1" shrinkToFit="1"/>
      <protection locked="0"/>
    </xf>
    <xf numFmtId="0" fontId="50" fillId="2" borderId="67" xfId="3" applyNumberFormat="1" applyFont="1" applyFill="1" applyBorder="1" applyAlignment="1" applyProtection="1">
      <alignment vertical="top" wrapText="1" shrinkToFit="1"/>
      <protection locked="0"/>
    </xf>
    <xf numFmtId="0" fontId="50" fillId="2" borderId="62" xfId="3" applyNumberFormat="1" applyFont="1" applyFill="1" applyBorder="1" applyAlignment="1" applyProtection="1">
      <alignment vertical="top" wrapText="1" shrinkToFit="1"/>
      <protection locked="0"/>
    </xf>
    <xf numFmtId="0" fontId="50" fillId="2" borderId="61" xfId="3" applyNumberFormat="1" applyFont="1" applyFill="1" applyBorder="1" applyAlignment="1" applyProtection="1">
      <alignment vertical="top" wrapText="1" shrinkToFit="1"/>
      <protection locked="0"/>
    </xf>
    <xf numFmtId="0" fontId="50" fillId="2" borderId="63" xfId="3" applyNumberFormat="1" applyFont="1" applyFill="1" applyBorder="1" applyAlignment="1" applyProtection="1">
      <alignment vertical="top" wrapText="1" shrinkToFit="1"/>
      <protection locked="0"/>
    </xf>
    <xf numFmtId="0" fontId="59" fillId="0" borderId="0" xfId="0" applyFont="1" applyBorder="1" applyAlignment="1" applyProtection="1">
      <alignment horizontal="right" vertical="center"/>
    </xf>
    <xf numFmtId="0" fontId="59" fillId="0" borderId="67" xfId="0" applyFont="1" applyBorder="1" applyAlignment="1" applyProtection="1">
      <alignment horizontal="right" vertical="center"/>
    </xf>
    <xf numFmtId="0" fontId="34" fillId="0" borderId="69" xfId="3" applyNumberFormat="1" applyFont="1" applyFill="1" applyBorder="1" applyAlignment="1" applyProtection="1">
      <alignment horizontal="center" vertical="center"/>
    </xf>
    <xf numFmtId="0" fontId="34" fillId="0" borderId="70" xfId="3" applyNumberFormat="1" applyFont="1" applyFill="1" applyBorder="1" applyAlignment="1" applyProtection="1">
      <alignment horizontal="center" vertical="center"/>
    </xf>
    <xf numFmtId="0" fontId="50" fillId="4" borderId="50" xfId="3" applyNumberFormat="1" applyFont="1" applyFill="1" applyBorder="1" applyAlignment="1" applyProtection="1">
      <alignment horizontal="center" vertical="center"/>
      <protection locked="0"/>
    </xf>
    <xf numFmtId="0" fontId="50" fillId="4" borderId="51" xfId="3" applyNumberFormat="1" applyFont="1" applyFill="1" applyBorder="1" applyAlignment="1" applyProtection="1">
      <alignment horizontal="center" vertical="center"/>
      <protection locked="0"/>
    </xf>
    <xf numFmtId="0" fontId="50" fillId="4" borderId="52" xfId="3" applyNumberFormat="1" applyFont="1" applyFill="1" applyBorder="1" applyAlignment="1" applyProtection="1">
      <alignment horizontal="center" vertical="center"/>
      <protection locked="0"/>
    </xf>
    <xf numFmtId="0" fontId="50" fillId="2" borderId="57" xfId="3" applyNumberFormat="1" applyFont="1" applyFill="1" applyBorder="1" applyAlignment="1" applyProtection="1">
      <alignment horizontal="center" vertical="center"/>
      <protection locked="0"/>
    </xf>
    <xf numFmtId="0" fontId="50" fillId="2" borderId="59" xfId="3" applyNumberFormat="1" applyFont="1" applyFill="1" applyBorder="1" applyAlignment="1" applyProtection="1">
      <alignment horizontal="center" vertical="center"/>
      <protection locked="0"/>
    </xf>
    <xf numFmtId="0" fontId="58" fillId="0" borderId="69" xfId="0" applyFont="1" applyBorder="1" applyAlignment="1" applyProtection="1">
      <alignment vertical="center" shrinkToFit="1"/>
    </xf>
    <xf numFmtId="14" fontId="50" fillId="2" borderId="57" xfId="14" applyNumberFormat="1" applyFont="1" applyFill="1" applyBorder="1" applyAlignment="1" applyProtection="1">
      <alignment horizontal="center" vertical="center"/>
      <protection locked="0"/>
    </xf>
    <xf numFmtId="14" fontId="50" fillId="2" borderId="58" xfId="14" applyNumberFormat="1" applyFont="1" applyFill="1" applyBorder="1" applyAlignment="1" applyProtection="1">
      <alignment horizontal="center" vertical="center"/>
      <protection locked="0"/>
    </xf>
    <xf numFmtId="14" fontId="50" fillId="2" borderId="59" xfId="14" applyNumberFormat="1" applyFont="1" applyFill="1" applyBorder="1" applyAlignment="1" applyProtection="1">
      <alignment horizontal="center" vertical="center"/>
      <protection locked="0"/>
    </xf>
    <xf numFmtId="0" fontId="39" fillId="3" borderId="50" xfId="3" applyFont="1" applyFill="1" applyBorder="1" applyAlignment="1" applyProtection="1">
      <alignment vertical="center"/>
      <protection locked="0"/>
    </xf>
    <xf numFmtId="0" fontId="39" fillId="3" borderId="51" xfId="3" applyFont="1" applyFill="1" applyBorder="1" applyAlignment="1" applyProtection="1">
      <alignment vertical="center"/>
      <protection locked="0"/>
    </xf>
    <xf numFmtId="0" fontId="39" fillId="3" borderId="52" xfId="3" applyFont="1" applyFill="1" applyBorder="1" applyAlignment="1" applyProtection="1">
      <alignment vertical="center"/>
      <protection locked="0"/>
    </xf>
    <xf numFmtId="0" fontId="63" fillId="0" borderId="0" xfId="3" applyFont="1" applyAlignment="1" applyProtection="1">
      <alignment vertical="center" shrinkToFit="1"/>
    </xf>
    <xf numFmtId="0" fontId="63" fillId="0" borderId="67" xfId="3" applyFont="1" applyBorder="1" applyAlignment="1" applyProtection="1">
      <alignment vertical="center" shrinkToFit="1"/>
    </xf>
    <xf numFmtId="0" fontId="52" fillId="2" borderId="57" xfId="3" applyNumberFormat="1" applyFont="1" applyFill="1" applyBorder="1" applyAlignment="1" applyProtection="1">
      <alignment horizontal="center" vertical="center"/>
      <protection locked="0"/>
    </xf>
    <xf numFmtId="0" fontId="52" fillId="2" borderId="58" xfId="3" applyNumberFormat="1" applyFont="1" applyFill="1" applyBorder="1" applyAlignment="1" applyProtection="1">
      <alignment horizontal="center" vertical="center"/>
      <protection locked="0"/>
    </xf>
    <xf numFmtId="0" fontId="52" fillId="2" borderId="59" xfId="3" applyNumberFormat="1" applyFont="1" applyFill="1" applyBorder="1" applyAlignment="1" applyProtection="1">
      <alignment horizontal="center" vertical="center"/>
      <protection locked="0"/>
    </xf>
    <xf numFmtId="0" fontId="56" fillId="5" borderId="56" xfId="15" applyNumberFormat="1" applyFont="1" applyFill="1" applyBorder="1" applyAlignment="1" applyProtection="1">
      <alignment horizontal="center" vertical="center"/>
      <protection locked="0"/>
    </xf>
    <xf numFmtId="0" fontId="56" fillId="5" borderId="57" xfId="15" applyNumberFormat="1" applyFont="1" applyFill="1" applyBorder="1" applyAlignment="1" applyProtection="1">
      <alignment horizontal="center" vertical="center"/>
      <protection locked="0"/>
    </xf>
    <xf numFmtId="0" fontId="56" fillId="5" borderId="58" xfId="15" applyNumberFormat="1" applyFont="1" applyFill="1" applyBorder="1" applyAlignment="1" applyProtection="1">
      <alignment horizontal="center" vertical="center"/>
      <protection locked="0"/>
    </xf>
    <xf numFmtId="0" fontId="56" fillId="5" borderId="59" xfId="15" applyNumberFormat="1" applyFont="1" applyFill="1" applyBorder="1" applyAlignment="1" applyProtection="1">
      <alignment horizontal="center" vertical="center"/>
      <protection locked="0"/>
    </xf>
    <xf numFmtId="0" fontId="52" fillId="0" borderId="0" xfId="0" applyFont="1" applyBorder="1" applyAlignment="1" applyProtection="1">
      <alignment vertical="center"/>
    </xf>
    <xf numFmtId="0" fontId="50" fillId="2" borderId="58" xfId="3" applyNumberFormat="1" applyFont="1" applyFill="1" applyBorder="1" applyAlignment="1" applyProtection="1">
      <alignment horizontal="center" vertical="center"/>
      <protection locked="0"/>
    </xf>
    <xf numFmtId="180" fontId="50" fillId="2" borderId="57" xfId="14" applyNumberFormat="1" applyFont="1" applyFill="1" applyBorder="1" applyAlignment="1" applyProtection="1">
      <alignment horizontal="center" vertical="center" shrinkToFit="1"/>
      <protection locked="0"/>
    </xf>
    <xf numFmtId="180" fontId="50" fillId="2" borderId="58" xfId="14" applyNumberFormat="1" applyFont="1" applyFill="1" applyBorder="1" applyAlignment="1" applyProtection="1">
      <alignment horizontal="center" vertical="center" shrinkToFit="1"/>
      <protection locked="0"/>
    </xf>
    <xf numFmtId="180" fontId="50" fillId="2" borderId="59" xfId="14" applyNumberFormat="1" applyFont="1" applyFill="1" applyBorder="1" applyAlignment="1" applyProtection="1">
      <alignment horizontal="center" vertical="center" shrinkToFit="1"/>
      <protection locked="0"/>
    </xf>
    <xf numFmtId="0" fontId="39" fillId="3" borderId="50" xfId="3" applyFont="1" applyFill="1" applyBorder="1" applyAlignment="1" applyProtection="1">
      <alignment horizontal="center" vertical="center"/>
      <protection locked="0"/>
    </xf>
    <xf numFmtId="0" fontId="39" fillId="3" borderId="51" xfId="3" applyFont="1" applyFill="1" applyBorder="1" applyAlignment="1" applyProtection="1">
      <alignment horizontal="center" vertical="center"/>
      <protection locked="0"/>
    </xf>
    <xf numFmtId="0" fontId="39" fillId="3" borderId="52" xfId="3" applyFont="1" applyFill="1" applyBorder="1" applyAlignment="1" applyProtection="1">
      <alignment horizontal="center" vertical="center"/>
      <protection locked="0"/>
    </xf>
    <xf numFmtId="0" fontId="50" fillId="2" borderId="69" xfId="3" applyNumberFormat="1" applyFont="1" applyFill="1" applyBorder="1" applyAlignment="1" applyProtection="1">
      <alignment vertical="top" wrapText="1"/>
      <protection locked="0"/>
    </xf>
    <xf numFmtId="0" fontId="50" fillId="2" borderId="0" xfId="3" applyNumberFormat="1" applyFont="1" applyFill="1" applyBorder="1" applyAlignment="1" applyProtection="1">
      <alignment vertical="top" wrapText="1"/>
      <protection locked="0"/>
    </xf>
    <xf numFmtId="0" fontId="50" fillId="2" borderId="70" xfId="3" applyNumberFormat="1" applyFont="1" applyFill="1" applyBorder="1" applyAlignment="1" applyProtection="1">
      <alignment vertical="top" wrapText="1"/>
      <protection locked="0"/>
    </xf>
    <xf numFmtId="180" fontId="50" fillId="2" borderId="57" xfId="11" applyNumberFormat="1" applyFont="1" applyFill="1" applyBorder="1" applyAlignment="1" applyProtection="1">
      <alignment vertical="center" shrinkToFit="1"/>
      <protection locked="0"/>
    </xf>
    <xf numFmtId="180" fontId="50" fillId="2" borderId="58" xfId="11" applyNumberFormat="1" applyFont="1" applyFill="1" applyBorder="1" applyAlignment="1" applyProtection="1">
      <alignment vertical="center" shrinkToFit="1"/>
      <protection locked="0"/>
    </xf>
    <xf numFmtId="180" fontId="50" fillId="2" borderId="59" xfId="11" applyNumberFormat="1" applyFont="1" applyFill="1" applyBorder="1" applyAlignment="1" applyProtection="1">
      <alignment vertical="center" shrinkToFit="1"/>
      <protection locked="0"/>
    </xf>
    <xf numFmtId="0" fontId="50" fillId="2" borderId="64" xfId="3" applyNumberFormat="1" applyFont="1" applyFill="1" applyBorder="1" applyAlignment="1" applyProtection="1">
      <alignment horizontal="center" vertical="center"/>
      <protection locked="0"/>
    </xf>
    <xf numFmtId="0" fontId="50" fillId="2" borderId="60" xfId="3" applyNumberFormat="1" applyFont="1" applyFill="1" applyBorder="1" applyAlignment="1" applyProtection="1">
      <alignment horizontal="center" vertical="center"/>
      <protection locked="0"/>
    </xf>
    <xf numFmtId="0" fontId="50" fillId="2" borderId="65" xfId="3" applyNumberFormat="1" applyFont="1" applyFill="1" applyBorder="1" applyAlignment="1" applyProtection="1">
      <alignment horizontal="center" vertical="center"/>
      <protection locked="0"/>
    </xf>
    <xf numFmtId="0" fontId="50" fillId="2" borderId="62" xfId="3" applyNumberFormat="1" applyFont="1" applyFill="1" applyBorder="1" applyAlignment="1" applyProtection="1">
      <alignment vertical="center"/>
      <protection locked="0"/>
    </xf>
    <xf numFmtId="0" fontId="50" fillId="2" borderId="61" xfId="3" applyNumberFormat="1" applyFont="1" applyFill="1" applyBorder="1" applyAlignment="1" applyProtection="1">
      <alignment vertical="center"/>
      <protection locked="0"/>
    </xf>
    <xf numFmtId="0" fontId="50" fillId="2" borderId="63" xfId="3" applyNumberFormat="1" applyFont="1" applyFill="1" applyBorder="1" applyAlignment="1" applyProtection="1">
      <alignment vertical="center"/>
      <protection locked="0"/>
    </xf>
    <xf numFmtId="0" fontId="50" fillId="3" borderId="64" xfId="3" applyNumberFormat="1" applyFont="1" applyFill="1" applyBorder="1" applyAlignment="1" applyProtection="1">
      <alignment horizontal="center" vertical="center"/>
      <protection locked="0"/>
    </xf>
    <xf numFmtId="0" fontId="50" fillId="3" borderId="65" xfId="3" applyNumberFormat="1" applyFont="1" applyFill="1" applyBorder="1" applyAlignment="1" applyProtection="1">
      <alignment horizontal="center" vertical="center"/>
      <protection locked="0"/>
    </xf>
    <xf numFmtId="0" fontId="50" fillId="3" borderId="60" xfId="3" applyNumberFormat="1" applyFont="1" applyFill="1" applyBorder="1" applyAlignment="1" applyProtection="1">
      <alignment horizontal="center" vertical="center"/>
      <protection locked="0"/>
    </xf>
    <xf numFmtId="0" fontId="63" fillId="0" borderId="0" xfId="3" applyFont="1" applyAlignment="1" applyProtection="1">
      <alignment horizontal="right" vertical="center"/>
    </xf>
    <xf numFmtId="0" fontId="63" fillId="0" borderId="67" xfId="3" applyFont="1" applyBorder="1" applyAlignment="1" applyProtection="1">
      <alignment horizontal="right" vertical="center"/>
    </xf>
    <xf numFmtId="180" fontId="39" fillId="2" borderId="58" xfId="11" applyNumberFormat="1" applyFont="1" applyFill="1" applyBorder="1" applyAlignment="1" applyProtection="1">
      <alignment vertical="center" shrinkToFit="1"/>
      <protection locked="0"/>
    </xf>
    <xf numFmtId="180" fontId="39" fillId="2" borderId="59" xfId="11" applyNumberFormat="1" applyFont="1" applyFill="1" applyBorder="1" applyAlignment="1" applyProtection="1">
      <alignment vertical="center" shrinkToFit="1"/>
      <protection locked="0"/>
    </xf>
    <xf numFmtId="0" fontId="54" fillId="0" borderId="0" xfId="15" applyBorder="1" applyAlignment="1" applyProtection="1">
      <alignment horizontal="center" vertical="center"/>
      <protection locked="0"/>
    </xf>
    <xf numFmtId="0" fontId="39" fillId="3" borderId="50" xfId="3" applyFont="1" applyFill="1" applyBorder="1" applyAlignment="1" applyProtection="1">
      <alignment vertical="center" shrinkToFit="1"/>
      <protection locked="0"/>
    </xf>
    <xf numFmtId="0" fontId="39" fillId="3" borderId="51" xfId="3" applyFont="1" applyFill="1" applyBorder="1" applyAlignment="1" applyProtection="1">
      <alignment vertical="center" shrinkToFit="1"/>
      <protection locked="0"/>
    </xf>
    <xf numFmtId="0" fontId="39" fillId="3" borderId="52" xfId="3" applyFont="1" applyFill="1" applyBorder="1" applyAlignment="1" applyProtection="1">
      <alignment vertical="center" shrinkToFit="1"/>
      <protection locked="0"/>
    </xf>
    <xf numFmtId="0" fontId="34" fillId="3" borderId="57" xfId="3" applyNumberFormat="1" applyFont="1" applyFill="1" applyBorder="1" applyAlignment="1" applyProtection="1">
      <alignment horizontal="center" vertical="center" shrinkToFit="1"/>
      <protection locked="0"/>
    </xf>
    <xf numFmtId="0" fontId="34" fillId="3" borderId="58" xfId="3" applyNumberFormat="1" applyFont="1" applyFill="1" applyBorder="1" applyAlignment="1" applyProtection="1">
      <alignment horizontal="center" vertical="center" shrinkToFit="1"/>
      <protection locked="0"/>
    </xf>
    <xf numFmtId="0" fontId="34" fillId="3" borderId="59" xfId="3" applyNumberFormat="1" applyFont="1" applyFill="1" applyBorder="1" applyAlignment="1" applyProtection="1">
      <alignment horizontal="center" vertical="center" shrinkToFit="1"/>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52" fillId="2" borderId="57" xfId="3" applyNumberFormat="1" applyFont="1" applyFill="1" applyBorder="1" applyAlignment="1" applyProtection="1">
      <alignment horizontal="center" vertical="center" shrinkToFit="1"/>
      <protection locked="0"/>
    </xf>
    <xf numFmtId="0" fontId="52" fillId="2" borderId="58" xfId="3" applyNumberFormat="1" applyFont="1" applyFill="1" applyBorder="1" applyAlignment="1" applyProtection="1">
      <alignment horizontal="center" vertical="center" shrinkToFit="1"/>
      <protection locked="0"/>
    </xf>
    <xf numFmtId="0" fontId="52" fillId="2" borderId="59" xfId="3" applyNumberFormat="1" applyFont="1" applyFill="1" applyBorder="1" applyAlignment="1" applyProtection="1">
      <alignment horizontal="center" vertical="center" shrinkToFit="1"/>
      <protection locked="0"/>
    </xf>
    <xf numFmtId="0" fontId="93" fillId="0" borderId="0" xfId="3" applyNumberFormat="1" applyFont="1" applyFill="1" applyBorder="1" applyAlignment="1" applyProtection="1">
      <alignment vertical="center" wrapText="1"/>
    </xf>
    <xf numFmtId="0" fontId="93" fillId="0" borderId="0" xfId="0" applyFont="1" applyAlignment="1" applyProtection="1">
      <alignment vertical="center" wrapText="1"/>
    </xf>
    <xf numFmtId="0" fontId="39" fillId="3" borderId="50" xfId="3" applyFont="1" applyFill="1" applyBorder="1" applyAlignment="1" applyProtection="1">
      <alignment horizontal="left" vertical="center" indent="1"/>
      <protection locked="0"/>
    </xf>
    <xf numFmtId="0" fontId="39" fillId="3" borderId="51" xfId="3" applyFont="1" applyFill="1" applyBorder="1" applyAlignment="1" applyProtection="1">
      <alignment horizontal="left" vertical="center" indent="1"/>
      <protection locked="0"/>
    </xf>
    <xf numFmtId="0" fontId="39" fillId="3" borderId="52" xfId="3" applyFont="1" applyFill="1" applyBorder="1" applyAlignment="1" applyProtection="1">
      <alignment horizontal="left" vertical="center" indent="1"/>
      <protection locked="0"/>
    </xf>
    <xf numFmtId="0" fontId="33" fillId="0" borderId="0" xfId="3" applyNumberFormat="1" applyFont="1" applyFill="1" applyBorder="1" applyAlignment="1" applyProtection="1">
      <alignment vertical="center" shrinkToFit="1"/>
      <protection hidden="1"/>
    </xf>
    <xf numFmtId="0" fontId="33" fillId="0" borderId="0" xfId="32" applyNumberFormat="1" applyFont="1" applyFill="1" applyBorder="1" applyAlignment="1" applyProtection="1">
      <alignment vertical="center" shrinkToFit="1"/>
      <protection hidden="1"/>
    </xf>
    <xf numFmtId="0" fontId="102" fillId="0" borderId="0" xfId="0" applyFont="1" applyAlignment="1">
      <alignment vertical="center" shrinkToFit="1"/>
    </xf>
    <xf numFmtId="0" fontId="33" fillId="0" borderId="0" xfId="32" applyNumberFormat="1" applyFont="1" applyFill="1" applyBorder="1" applyAlignment="1" applyProtection="1">
      <alignment vertical="center"/>
      <protection hidden="1"/>
    </xf>
    <xf numFmtId="0" fontId="33" fillId="0" borderId="0" xfId="32" applyNumberFormat="1" applyFont="1" applyFill="1" applyBorder="1" applyAlignment="1" applyProtection="1">
      <alignment horizontal="center" vertical="center"/>
      <protection hidden="1"/>
    </xf>
    <xf numFmtId="0" fontId="33" fillId="0" borderId="90" xfId="0" applyFont="1" applyFill="1" applyBorder="1" applyAlignment="1" applyProtection="1">
      <alignment vertical="center" shrinkToFit="1"/>
      <protection hidden="1"/>
    </xf>
    <xf numFmtId="0" fontId="33" fillId="0" borderId="92" xfId="0" applyFont="1" applyFill="1" applyBorder="1" applyAlignment="1" applyProtection="1">
      <alignment vertical="center" shrinkToFit="1"/>
      <protection hidden="1"/>
    </xf>
    <xf numFmtId="183" fontId="33" fillId="0" borderId="4" xfId="0" applyNumberFormat="1" applyFont="1" applyFill="1" applyBorder="1" applyAlignment="1" applyProtection="1">
      <alignment horizontal="center" vertical="center"/>
      <protection hidden="1"/>
    </xf>
    <xf numFmtId="183" fontId="33" fillId="0" borderId="0" xfId="0" applyNumberFormat="1" applyFont="1" applyFill="1" applyBorder="1" applyAlignment="1" applyProtection="1">
      <alignment horizontal="center" vertical="center"/>
      <protection hidden="1"/>
    </xf>
    <xf numFmtId="183" fontId="33" fillId="0" borderId="25" xfId="0" applyNumberFormat="1" applyFont="1" applyFill="1" applyBorder="1" applyAlignment="1" applyProtection="1">
      <alignment horizontal="center" vertical="center"/>
      <protection hidden="1"/>
    </xf>
    <xf numFmtId="0" fontId="33" fillId="0" borderId="1" xfId="0" applyFont="1" applyFill="1" applyBorder="1" applyAlignment="1" applyProtection="1">
      <alignment horizontal="left" vertical="top" wrapText="1"/>
      <protection hidden="1"/>
    </xf>
    <xf numFmtId="0" fontId="33" fillId="0" borderId="2" xfId="0" applyFont="1" applyFill="1" applyBorder="1" applyAlignment="1" applyProtection="1">
      <alignment horizontal="left" vertical="top" wrapText="1"/>
      <protection hidden="1"/>
    </xf>
    <xf numFmtId="0" fontId="33" fillId="0" borderId="28" xfId="0" applyFont="1" applyFill="1" applyBorder="1" applyAlignment="1" applyProtection="1">
      <alignment horizontal="left" vertical="top" wrapText="1"/>
      <protection hidden="1"/>
    </xf>
    <xf numFmtId="0" fontId="33" fillId="0" borderId="4" xfId="0" applyFont="1" applyFill="1" applyBorder="1" applyAlignment="1" applyProtection="1">
      <alignment horizontal="left" vertical="top" wrapText="1"/>
      <protection hidden="1"/>
    </xf>
    <xf numFmtId="0" fontId="33" fillId="0" borderId="0" xfId="0" applyFont="1" applyFill="1" applyBorder="1" applyAlignment="1" applyProtection="1">
      <alignment horizontal="left" vertical="top" wrapText="1"/>
      <protection hidden="1"/>
    </xf>
    <xf numFmtId="0" fontId="33" fillId="0" borderId="25" xfId="0" applyFont="1" applyFill="1" applyBorder="1" applyAlignment="1" applyProtection="1">
      <alignment horizontal="left" vertical="top" wrapText="1"/>
      <protection hidden="1"/>
    </xf>
    <xf numFmtId="0" fontId="33" fillId="0" borderId="78" xfId="0" applyFont="1" applyFill="1" applyBorder="1" applyAlignment="1" applyProtection="1">
      <alignment horizontal="left" vertical="top" wrapText="1"/>
      <protection hidden="1"/>
    </xf>
    <xf numFmtId="0" fontId="33" fillId="0" borderId="76" xfId="0" applyFont="1" applyFill="1" applyBorder="1" applyAlignment="1" applyProtection="1">
      <alignment horizontal="left" vertical="top" wrapText="1"/>
      <protection hidden="1"/>
    </xf>
    <xf numFmtId="0" fontId="33" fillId="0" borderId="79" xfId="0" applyFont="1" applyFill="1" applyBorder="1" applyAlignment="1" applyProtection="1">
      <alignment horizontal="left" vertical="top" wrapText="1"/>
      <protection hidden="1"/>
    </xf>
    <xf numFmtId="0" fontId="33" fillId="0" borderId="18" xfId="0" applyFont="1" applyFill="1" applyBorder="1" applyAlignment="1" applyProtection="1">
      <alignment vertical="center"/>
      <protection hidden="1"/>
    </xf>
    <xf numFmtId="0" fontId="33" fillId="0" borderId="16" xfId="0" applyFont="1" applyFill="1" applyBorder="1" applyAlignment="1" applyProtection="1">
      <alignment vertical="center"/>
      <protection hidden="1"/>
    </xf>
    <xf numFmtId="0" fontId="33" fillId="0" borderId="19" xfId="0" applyFont="1" applyFill="1" applyBorder="1" applyAlignment="1" applyProtection="1">
      <alignment vertical="center"/>
      <protection hidden="1"/>
    </xf>
    <xf numFmtId="0" fontId="33" fillId="0" borderId="0" xfId="3" applyNumberFormat="1" applyFont="1" applyFill="1" applyBorder="1" applyAlignment="1" applyProtection="1">
      <alignment vertical="center"/>
      <protection hidden="1"/>
    </xf>
    <xf numFmtId="0" fontId="42" fillId="0" borderId="0" xfId="0" applyFont="1" applyFill="1" applyAlignment="1" applyProtection="1">
      <alignment horizontal="center" vertical="center"/>
      <protection hidden="1"/>
    </xf>
    <xf numFmtId="0" fontId="23" fillId="0" borderId="0" xfId="0" applyFont="1" applyFill="1" applyAlignment="1" applyProtection="1">
      <alignment vertical="center" shrinkToFit="1"/>
      <protection hidden="1"/>
    </xf>
    <xf numFmtId="0" fontId="23" fillId="0" borderId="10" xfId="0" applyFont="1" applyFill="1" applyBorder="1" applyAlignment="1" applyProtection="1">
      <alignment vertical="center" shrinkToFit="1"/>
      <protection hidden="1"/>
    </xf>
    <xf numFmtId="0" fontId="33" fillId="0" borderId="10" xfId="0" applyFont="1" applyFill="1" applyBorder="1" applyAlignment="1" applyProtection="1">
      <alignment vertical="center" shrinkToFit="1"/>
      <protection hidden="1"/>
    </xf>
    <xf numFmtId="0" fontId="33" fillId="0" borderId="11" xfId="0" applyFont="1" applyFill="1" applyBorder="1" applyAlignment="1" applyProtection="1">
      <alignment vertical="center" shrinkToFit="1"/>
      <protection hidden="1"/>
    </xf>
    <xf numFmtId="0" fontId="33" fillId="0" borderId="0" xfId="32" applyNumberFormat="1" applyFont="1" applyFill="1" applyBorder="1" applyAlignment="1" applyProtection="1">
      <alignment horizontal="center" vertical="center" shrinkToFit="1"/>
      <protection hidden="1"/>
    </xf>
    <xf numFmtId="0" fontId="2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shrinkToFit="1"/>
      <protection hidden="1"/>
    </xf>
    <xf numFmtId="0" fontId="63" fillId="0" borderId="0" xfId="0" applyFont="1" applyFill="1" applyAlignment="1" applyProtection="1">
      <alignment vertical="top" wrapText="1"/>
      <protection hidden="1"/>
    </xf>
    <xf numFmtId="177" fontId="84" fillId="0" borderId="0" xfId="0" applyNumberFormat="1" applyFont="1" applyFill="1" applyBorder="1" applyAlignment="1" applyProtection="1">
      <alignment horizontal="right" vertical="center"/>
      <protection hidden="1"/>
    </xf>
    <xf numFmtId="0" fontId="84" fillId="0" borderId="2" xfId="0" applyFont="1" applyFill="1" applyBorder="1" applyAlignment="1" applyProtection="1">
      <alignment horizontal="center" vertical="center" shrinkToFit="1"/>
      <protection hidden="1"/>
    </xf>
    <xf numFmtId="0" fontId="33" fillId="0" borderId="5" xfId="32" applyNumberFormat="1" applyFont="1" applyFill="1" applyBorder="1" applyAlignment="1" applyProtection="1">
      <alignment vertical="center" shrinkToFit="1"/>
      <protection hidden="1"/>
    </xf>
    <xf numFmtId="0" fontId="78" fillId="0" borderId="0" xfId="0" applyFont="1" applyFill="1" applyBorder="1" applyAlignment="1" applyProtection="1">
      <alignment vertical="center" shrinkToFit="1"/>
      <protection hidden="1"/>
    </xf>
    <xf numFmtId="0" fontId="85" fillId="0" borderId="0" xfId="0" applyFont="1" applyAlignment="1">
      <alignment vertical="center" wrapText="1"/>
    </xf>
    <xf numFmtId="0" fontId="78" fillId="0" borderId="0" xfId="0" applyFont="1" applyFill="1" applyBorder="1" applyAlignment="1" applyProtection="1">
      <alignment horizontal="left" vertical="top" wrapText="1"/>
      <protection hidden="1"/>
    </xf>
    <xf numFmtId="0" fontId="53" fillId="0" borderId="0" xfId="0" applyFont="1" applyFill="1" applyBorder="1" applyAlignment="1" applyProtection="1">
      <alignment horizontal="distributed" vertical="center"/>
      <protection hidden="1"/>
    </xf>
    <xf numFmtId="0" fontId="44" fillId="0" borderId="45" xfId="0" applyFont="1" applyFill="1" applyBorder="1" applyAlignment="1" applyProtection="1">
      <alignment horizontal="distributed" vertical="center"/>
      <protection hidden="1"/>
    </xf>
    <xf numFmtId="0" fontId="44" fillId="0" borderId="43" xfId="0" applyFont="1" applyFill="1" applyBorder="1" applyAlignment="1" applyProtection="1">
      <alignment horizontal="distributed" vertical="center"/>
      <protection hidden="1"/>
    </xf>
    <xf numFmtId="0" fontId="44" fillId="0" borderId="44" xfId="0" applyFont="1" applyFill="1" applyBorder="1" applyAlignment="1" applyProtection="1">
      <alignment horizontal="distributed" vertical="center"/>
      <protection hidden="1"/>
    </xf>
    <xf numFmtId="0" fontId="44" fillId="0" borderId="33" xfId="0" applyFont="1" applyFill="1" applyBorder="1" applyAlignment="1" applyProtection="1">
      <alignment horizontal="distributed" vertical="center"/>
      <protection hidden="1"/>
    </xf>
    <xf numFmtId="0" fontId="44" fillId="0" borderId="31" xfId="0" applyFont="1" applyFill="1" applyBorder="1" applyAlignment="1" applyProtection="1">
      <alignment horizontal="distributed" vertical="center"/>
      <protection hidden="1"/>
    </xf>
    <xf numFmtId="0" fontId="44" fillId="0" borderId="32" xfId="0" applyFont="1" applyFill="1" applyBorder="1" applyAlignment="1" applyProtection="1">
      <alignment horizontal="distributed" vertical="center"/>
      <protection hidden="1"/>
    </xf>
    <xf numFmtId="49" fontId="44" fillId="0" borderId="42" xfId="0" applyNumberFormat="1" applyFont="1" applyBorder="1" applyAlignment="1" applyProtection="1">
      <alignment vertical="center" wrapText="1"/>
      <protection hidden="1"/>
    </xf>
    <xf numFmtId="49" fontId="44" fillId="0" borderId="43" xfId="0" applyNumberFormat="1" applyFont="1" applyBorder="1" applyAlignment="1" applyProtection="1">
      <alignment vertical="center" wrapText="1"/>
      <protection hidden="1"/>
    </xf>
    <xf numFmtId="49" fontId="44" fillId="0" borderId="44" xfId="0" applyNumberFormat="1" applyFont="1" applyBorder="1" applyAlignment="1" applyProtection="1">
      <alignment vertical="center" wrapText="1"/>
      <protection hidden="1"/>
    </xf>
    <xf numFmtId="49" fontId="44" fillId="0" borderId="24" xfId="0" applyNumberFormat="1" applyFont="1" applyBorder="1" applyAlignment="1" applyProtection="1">
      <alignment vertical="center" wrapText="1"/>
      <protection hidden="1"/>
    </xf>
    <xf numFmtId="49" fontId="44" fillId="0" borderId="0" xfId="0" applyNumberFormat="1" applyFont="1" applyBorder="1" applyAlignment="1" applyProtection="1">
      <alignment vertical="center" wrapText="1"/>
      <protection hidden="1"/>
    </xf>
    <xf numFmtId="49" fontId="44" fillId="0" borderId="5" xfId="0" applyNumberFormat="1" applyFont="1" applyBorder="1" applyAlignment="1" applyProtection="1">
      <alignment vertical="center" wrapText="1"/>
      <protection hidden="1"/>
    </xf>
    <xf numFmtId="0" fontId="23" fillId="0" borderId="0" xfId="0" applyFont="1" applyFill="1" applyAlignment="1" applyProtection="1">
      <alignment horizontal="left" vertical="center"/>
      <protection hidden="1"/>
    </xf>
    <xf numFmtId="0" fontId="33" fillId="0" borderId="0" xfId="3" applyNumberFormat="1" applyFont="1" applyFill="1" applyBorder="1" applyAlignment="1" applyProtection="1">
      <alignment horizontal="center" vertical="center"/>
      <protection hidden="1"/>
    </xf>
    <xf numFmtId="0" fontId="23" fillId="0" borderId="0" xfId="0" applyNumberFormat="1" applyFont="1" applyFill="1" applyAlignment="1" applyProtection="1">
      <alignment horizontal="center" vertical="center" shrinkToFit="1"/>
      <protection hidden="1"/>
    </xf>
    <xf numFmtId="0" fontId="23" fillId="0" borderId="0" xfId="0" applyNumberFormat="1" applyFont="1" applyFill="1" applyAlignment="1" applyProtection="1">
      <alignment horizontal="center" vertical="center"/>
      <protection hidden="1"/>
    </xf>
    <xf numFmtId="0" fontId="23" fillId="0" borderId="1"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center" vertical="center" wrapText="1"/>
      <protection hidden="1"/>
    </xf>
    <xf numFmtId="0" fontId="23" fillId="0" borderId="3" xfId="0" applyFont="1" applyFill="1" applyBorder="1" applyAlignment="1" applyProtection="1">
      <alignment horizontal="center" vertical="center" wrapText="1"/>
      <protection hidden="1"/>
    </xf>
    <xf numFmtId="0" fontId="23" fillId="0" borderId="9" xfId="0" applyFont="1" applyFill="1" applyBorder="1" applyAlignment="1" applyProtection="1">
      <alignment horizontal="center" vertical="center" wrapText="1"/>
      <protection hidden="1"/>
    </xf>
    <xf numFmtId="0" fontId="23" fillId="0" borderId="1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center" vertical="center"/>
      <protection hidden="1"/>
    </xf>
    <xf numFmtId="0" fontId="23" fillId="0" borderId="3"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0" fontId="23" fillId="0" borderId="0" xfId="0" applyFont="1" applyFill="1" applyAlignment="1" applyProtection="1">
      <alignment horizontal="center" vertical="center"/>
      <protection hidden="1"/>
    </xf>
    <xf numFmtId="0" fontId="42" fillId="0" borderId="2" xfId="0" applyFont="1" applyFill="1" applyBorder="1" applyAlignment="1" applyProtection="1">
      <alignment horizontal="center" vertical="center"/>
      <protection hidden="1"/>
    </xf>
    <xf numFmtId="0" fontId="42" fillId="0" borderId="10"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wrapText="1"/>
      <protection hidden="1"/>
    </xf>
    <xf numFmtId="0" fontId="23" fillId="0" borderId="14"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center"/>
      <protection hidden="1"/>
    </xf>
    <xf numFmtId="0" fontId="27" fillId="0" borderId="13" xfId="0" applyFont="1" applyFill="1" applyBorder="1" applyAlignment="1" applyProtection="1">
      <alignment horizontal="center" vertical="center"/>
      <protection hidden="1"/>
    </xf>
    <xf numFmtId="0" fontId="28" fillId="0" borderId="0" xfId="0" applyFont="1" applyFill="1" applyAlignment="1" applyProtection="1">
      <alignment horizontal="left" vertical="center" wrapText="1"/>
      <protection hidden="1"/>
    </xf>
    <xf numFmtId="0" fontId="29" fillId="0" borderId="0" xfId="0" applyFont="1" applyFill="1" applyAlignment="1" applyProtection="1">
      <alignment vertical="center" wrapText="1"/>
      <protection hidden="1"/>
    </xf>
    <xf numFmtId="0" fontId="23" fillId="0" borderId="0" xfId="0" applyFont="1" applyFill="1" applyAlignment="1" applyProtection="1">
      <alignment vertical="center"/>
      <protection hidden="1"/>
    </xf>
    <xf numFmtId="0" fontId="23" fillId="0" borderId="0" xfId="0" applyFont="1" applyFill="1" applyAlignment="1" applyProtection="1">
      <alignment vertical="top" wrapText="1"/>
      <protection hidden="1"/>
    </xf>
    <xf numFmtId="0" fontId="0" fillId="0" borderId="0" xfId="0" applyFill="1" applyAlignment="1" applyProtection="1">
      <alignment vertical="center"/>
      <protection hidden="1"/>
    </xf>
    <xf numFmtId="0" fontId="28" fillId="0" borderId="0" xfId="0" applyFont="1" applyFill="1" applyAlignment="1" applyProtection="1">
      <alignment vertical="center" wrapText="1"/>
      <protection hidden="1"/>
    </xf>
    <xf numFmtId="0" fontId="23" fillId="0" borderId="0" xfId="0" applyFont="1" applyFill="1" applyAlignment="1" applyProtection="1">
      <alignment horizontal="left" vertical="top" wrapText="1"/>
      <protection hidden="1"/>
    </xf>
    <xf numFmtId="0" fontId="26" fillId="0" borderId="0" xfId="0" applyFont="1" applyFill="1" applyAlignment="1" applyProtection="1">
      <alignment horizontal="center" vertical="center"/>
      <protection hidden="1"/>
    </xf>
    <xf numFmtId="0" fontId="42" fillId="0" borderId="0" xfId="0" applyFont="1" applyFill="1" applyAlignment="1" applyProtection="1">
      <alignment vertical="center" wrapText="1"/>
      <protection hidden="1"/>
    </xf>
    <xf numFmtId="0" fontId="42" fillId="0" borderId="0" xfId="0" applyFont="1" applyAlignment="1" applyProtection="1">
      <alignment vertical="top" wrapText="1"/>
      <protection hidden="1"/>
    </xf>
    <xf numFmtId="0" fontId="84" fillId="0" borderId="0" xfId="0" applyFont="1" applyAlignment="1" applyProtection="1">
      <alignment vertical="top" wrapText="1"/>
      <protection hidden="1"/>
    </xf>
    <xf numFmtId="0" fontId="44" fillId="0" borderId="47" xfId="0" applyFont="1" applyFill="1" applyBorder="1" applyAlignment="1" applyProtection="1">
      <alignment horizontal="center" vertical="center"/>
      <protection hidden="1"/>
    </xf>
    <xf numFmtId="0" fontId="44" fillId="0" borderId="48" xfId="0" applyFont="1" applyFill="1" applyBorder="1" applyAlignment="1" applyProtection="1">
      <alignment horizontal="center" vertical="center"/>
      <protection hidden="1"/>
    </xf>
    <xf numFmtId="0" fontId="44" fillId="0" borderId="49" xfId="0" applyFont="1" applyFill="1" applyBorder="1" applyAlignment="1" applyProtection="1">
      <alignment horizontal="center" vertical="center"/>
      <protection hidden="1"/>
    </xf>
    <xf numFmtId="0" fontId="42" fillId="0" borderId="1" xfId="0" applyFont="1" applyFill="1" applyBorder="1" applyAlignment="1" applyProtection="1">
      <alignment horizontal="left" vertical="center" indent="2"/>
      <protection hidden="1"/>
    </xf>
    <xf numFmtId="0" fontId="42" fillId="0" borderId="2" xfId="0" applyFont="1" applyFill="1" applyBorder="1" applyAlignment="1" applyProtection="1">
      <alignment horizontal="left" vertical="center" indent="2"/>
      <protection hidden="1"/>
    </xf>
    <xf numFmtId="0" fontId="42" fillId="0" borderId="9" xfId="0" applyFont="1" applyFill="1" applyBorder="1" applyAlignment="1" applyProtection="1">
      <alignment horizontal="left" vertical="center" indent="2"/>
      <protection hidden="1"/>
    </xf>
    <xf numFmtId="0" fontId="42" fillId="0" borderId="10" xfId="0" applyFont="1" applyFill="1" applyBorder="1" applyAlignment="1" applyProtection="1">
      <alignment horizontal="left" vertical="center" indent="2"/>
      <protection hidden="1"/>
    </xf>
    <xf numFmtId="0" fontId="44" fillId="0" borderId="18" xfId="0" applyFont="1" applyFill="1" applyBorder="1" applyAlignment="1" applyProtection="1">
      <alignment horizontal="center" vertical="center"/>
      <protection hidden="1"/>
    </xf>
    <xf numFmtId="0" fontId="44" fillId="0" borderId="16" xfId="0" applyFont="1" applyFill="1" applyBorder="1" applyAlignment="1" applyProtection="1">
      <alignment horizontal="center" vertical="center"/>
      <protection hidden="1"/>
    </xf>
    <xf numFmtId="0" fontId="44" fillId="0" borderId="17" xfId="0" applyFont="1" applyFill="1" applyBorder="1" applyAlignment="1" applyProtection="1">
      <alignment horizontal="center" vertical="center"/>
      <protection hidden="1"/>
    </xf>
    <xf numFmtId="0" fontId="44" fillId="0" borderId="42" xfId="0" applyFont="1" applyFill="1" applyBorder="1" applyAlignment="1" applyProtection="1">
      <alignment horizontal="center" vertical="center"/>
      <protection hidden="1"/>
    </xf>
    <xf numFmtId="0" fontId="44" fillId="0" borderId="43" xfId="0" applyFont="1" applyFill="1" applyBorder="1" applyAlignment="1" applyProtection="1">
      <alignment horizontal="center" vertical="center"/>
      <protection hidden="1"/>
    </xf>
    <xf numFmtId="0" fontId="44" fillId="0" borderId="44" xfId="0" applyFont="1" applyFill="1" applyBorder="1" applyAlignment="1" applyProtection="1">
      <alignment horizontal="center" vertical="center"/>
      <protection hidden="1"/>
    </xf>
    <xf numFmtId="0" fontId="44" fillId="0" borderId="30" xfId="0" applyFont="1" applyFill="1" applyBorder="1" applyAlignment="1" applyProtection="1">
      <alignment horizontal="center" vertical="center"/>
      <protection hidden="1"/>
    </xf>
    <xf numFmtId="0" fontId="44" fillId="0" borderId="31" xfId="0" applyFont="1" applyFill="1" applyBorder="1" applyAlignment="1" applyProtection="1">
      <alignment horizontal="center" vertical="center"/>
      <protection hidden="1"/>
    </xf>
    <xf numFmtId="0" fontId="44" fillId="0" borderId="32" xfId="0" applyFont="1" applyFill="1" applyBorder="1" applyAlignment="1" applyProtection="1">
      <alignment horizontal="center" vertical="center"/>
      <protection hidden="1"/>
    </xf>
    <xf numFmtId="0" fontId="44" fillId="0" borderId="45" xfId="0" applyFont="1" applyFill="1" applyBorder="1" applyAlignment="1" applyProtection="1">
      <alignment horizontal="center" vertical="center"/>
      <protection hidden="1"/>
    </xf>
    <xf numFmtId="0" fontId="44" fillId="0" borderId="46" xfId="0" applyFont="1" applyFill="1" applyBorder="1" applyAlignment="1" applyProtection="1">
      <alignment horizontal="center" vertical="center"/>
      <protection hidden="1"/>
    </xf>
    <xf numFmtId="0" fontId="44" fillId="0" borderId="33" xfId="0" applyFont="1" applyFill="1" applyBorder="1" applyAlignment="1" applyProtection="1">
      <alignment horizontal="center" vertical="center"/>
      <protection hidden="1"/>
    </xf>
    <xf numFmtId="0" fontId="44" fillId="0" borderId="34" xfId="0" applyFont="1" applyFill="1" applyBorder="1" applyAlignment="1" applyProtection="1">
      <alignment horizontal="center" vertical="center"/>
      <protection hidden="1"/>
    </xf>
    <xf numFmtId="0" fontId="42" fillId="0" borderId="2" xfId="0" applyNumberFormat="1" applyFont="1" applyFill="1" applyBorder="1" applyAlignment="1" applyProtection="1">
      <alignment horizontal="left" vertical="top" wrapText="1"/>
      <protection hidden="1"/>
    </xf>
    <xf numFmtId="0" fontId="42" fillId="0" borderId="3" xfId="0" applyNumberFormat="1" applyFont="1" applyFill="1" applyBorder="1" applyAlignment="1" applyProtection="1">
      <alignment horizontal="left" vertical="top" wrapText="1"/>
      <protection hidden="1"/>
    </xf>
    <xf numFmtId="0" fontId="42" fillId="0" borderId="0" xfId="0" applyNumberFormat="1" applyFont="1" applyFill="1" applyBorder="1" applyAlignment="1" applyProtection="1">
      <alignment horizontal="left" vertical="top" wrapText="1"/>
      <protection hidden="1"/>
    </xf>
    <xf numFmtId="0" fontId="42" fillId="0" borderId="5" xfId="0" applyNumberFormat="1" applyFont="1" applyFill="1" applyBorder="1" applyAlignment="1" applyProtection="1">
      <alignment horizontal="left" vertical="top" wrapText="1"/>
      <protection hidden="1"/>
    </xf>
    <xf numFmtId="0" fontId="42" fillId="0" borderId="10" xfId="0" applyNumberFormat="1" applyFont="1" applyFill="1" applyBorder="1" applyAlignment="1" applyProtection="1">
      <alignment horizontal="left" vertical="top" wrapText="1"/>
      <protection hidden="1"/>
    </xf>
    <xf numFmtId="0" fontId="42" fillId="0" borderId="11" xfId="0" applyNumberFormat="1" applyFont="1" applyFill="1" applyBorder="1" applyAlignment="1" applyProtection="1">
      <alignment horizontal="left" vertical="top" wrapText="1"/>
      <protection hidden="1"/>
    </xf>
    <xf numFmtId="0" fontId="52" fillId="0" borderId="0" xfId="3" applyNumberFormat="1" applyFont="1" applyFill="1" applyBorder="1" applyAlignment="1" applyProtection="1">
      <alignment horizontal="center" vertical="center"/>
      <protection hidden="1"/>
    </xf>
    <xf numFmtId="0" fontId="52" fillId="0" borderId="10" xfId="3" applyNumberFormat="1" applyFont="1" applyFill="1" applyBorder="1" applyAlignment="1" applyProtection="1">
      <alignment horizontal="center" vertical="center"/>
      <protection hidden="1"/>
    </xf>
    <xf numFmtId="0" fontId="42" fillId="0" borderId="2" xfId="0" applyFont="1" applyFill="1" applyBorder="1" applyAlignment="1" applyProtection="1">
      <alignment vertical="center"/>
      <protection hidden="1"/>
    </xf>
    <xf numFmtId="0" fontId="42" fillId="0" borderId="3" xfId="0" applyFont="1" applyFill="1" applyBorder="1" applyAlignment="1" applyProtection="1">
      <alignment vertical="center"/>
      <protection hidden="1"/>
    </xf>
    <xf numFmtId="0" fontId="42" fillId="0" borderId="10" xfId="0" applyFont="1" applyFill="1" applyBorder="1" applyAlignment="1" applyProtection="1">
      <alignment vertical="center"/>
      <protection hidden="1"/>
    </xf>
    <xf numFmtId="0" fontId="42" fillId="0" borderId="11" xfId="0" applyFont="1" applyFill="1" applyBorder="1" applyAlignment="1" applyProtection="1">
      <alignment vertical="center"/>
      <protection hidden="1"/>
    </xf>
    <xf numFmtId="0" fontId="42" fillId="0" borderId="1" xfId="0" applyFont="1" applyFill="1" applyBorder="1" applyAlignment="1" applyProtection="1">
      <alignment vertical="center"/>
      <protection hidden="1"/>
    </xf>
    <xf numFmtId="0" fontId="42" fillId="0" borderId="9" xfId="0" applyFont="1" applyFill="1" applyBorder="1" applyAlignment="1" applyProtection="1">
      <alignment vertical="center"/>
      <protection hidden="1"/>
    </xf>
    <xf numFmtId="0" fontId="42" fillId="0" borderId="0" xfId="0" applyFont="1" applyFill="1" applyBorder="1" applyAlignment="1" applyProtection="1">
      <alignment horizontal="right" vertical="center" indent="1"/>
      <protection hidden="1"/>
    </xf>
    <xf numFmtId="0" fontId="42" fillId="0" borderId="10" xfId="0" applyFont="1" applyFill="1" applyBorder="1" applyAlignment="1" applyProtection="1">
      <alignment vertical="center" shrinkToFit="1"/>
      <protection hidden="1"/>
    </xf>
    <xf numFmtId="0" fontId="42" fillId="0" borderId="0" xfId="0" applyFont="1" applyFill="1" applyBorder="1" applyAlignment="1" applyProtection="1">
      <alignment horizontal="left" vertical="top" wrapText="1"/>
      <protection hidden="1"/>
    </xf>
    <xf numFmtId="0" fontId="42" fillId="0" borderId="10" xfId="0" applyFont="1" applyFill="1" applyBorder="1" applyAlignment="1" applyProtection="1">
      <alignment horizontal="left" vertical="top" wrapText="1"/>
      <protection hidden="1"/>
    </xf>
    <xf numFmtId="0" fontId="42" fillId="0" borderId="0" xfId="0" applyFont="1" applyFill="1" applyBorder="1" applyAlignment="1" applyProtection="1">
      <alignment vertical="center" shrinkToFit="1"/>
      <protection hidden="1"/>
    </xf>
    <xf numFmtId="0" fontId="42" fillId="0" borderId="4" xfId="0" applyFont="1" applyFill="1" applyBorder="1" applyAlignment="1" applyProtection="1">
      <alignment vertical="center"/>
      <protection hidden="1"/>
    </xf>
    <xf numFmtId="0" fontId="42" fillId="0" borderId="0" xfId="0" applyFont="1" applyFill="1" applyBorder="1" applyAlignment="1" applyProtection="1">
      <alignment vertical="center"/>
      <protection hidden="1"/>
    </xf>
    <xf numFmtId="0" fontId="23" fillId="0" borderId="0" xfId="0" applyFont="1" applyFill="1" applyBorder="1" applyAlignment="1" applyProtection="1">
      <alignment vertical="top" wrapText="1"/>
      <protection hidden="1"/>
    </xf>
    <xf numFmtId="0" fontId="23" fillId="0" borderId="10" xfId="0" applyFont="1" applyFill="1" applyBorder="1" applyAlignment="1" applyProtection="1">
      <alignment vertical="top" wrapText="1"/>
      <protection hidden="1"/>
    </xf>
    <xf numFmtId="0" fontId="23" fillId="0" borderId="0" xfId="0" applyFont="1" applyFill="1" applyBorder="1" applyAlignment="1" applyProtection="1">
      <alignment horizontal="left" vertical="top" wrapText="1"/>
      <protection hidden="1"/>
    </xf>
    <xf numFmtId="177" fontId="42" fillId="0" borderId="0" xfId="0" applyNumberFormat="1" applyFont="1" applyFill="1" applyBorder="1" applyAlignment="1" applyProtection="1">
      <alignment horizontal="right" vertical="center"/>
      <protection hidden="1"/>
    </xf>
    <xf numFmtId="177" fontId="42" fillId="0" borderId="10" xfId="0" applyNumberFormat="1" applyFont="1" applyFill="1" applyBorder="1" applyAlignment="1" applyProtection="1">
      <alignment horizontal="right" vertical="center"/>
      <protection hidden="1"/>
    </xf>
    <xf numFmtId="0" fontId="42" fillId="0" borderId="0" xfId="0" applyFont="1" applyFill="1" applyBorder="1" applyAlignment="1" applyProtection="1">
      <alignment horizontal="center" vertical="center"/>
      <protection hidden="1"/>
    </xf>
    <xf numFmtId="0" fontId="85" fillId="0" borderId="0" xfId="0" applyFont="1" applyAlignment="1" applyProtection="1">
      <alignment vertical="top" wrapText="1"/>
      <protection hidden="1"/>
    </xf>
    <xf numFmtId="0" fontId="84" fillId="0" borderId="2" xfId="0" applyFont="1" applyFill="1" applyBorder="1" applyAlignment="1" applyProtection="1">
      <alignment horizontal="center" vertical="center"/>
      <protection hidden="1"/>
    </xf>
    <xf numFmtId="0" fontId="33" fillId="0" borderId="25" xfId="0" applyFont="1" applyFill="1" applyBorder="1" applyAlignment="1" applyProtection="1">
      <alignment vertical="center" shrinkToFit="1"/>
      <protection hidden="1"/>
    </xf>
    <xf numFmtId="0" fontId="33" fillId="0" borderId="4" xfId="0" applyFont="1" applyFill="1" applyBorder="1" applyAlignment="1" applyProtection="1">
      <alignment vertical="center" shrinkToFit="1"/>
      <protection hidden="1"/>
    </xf>
    <xf numFmtId="0" fontId="43" fillId="0" borderId="0" xfId="0" applyFont="1" applyFill="1" applyAlignment="1" applyProtection="1">
      <alignment horizontal="center" vertical="center"/>
      <protection hidden="1"/>
    </xf>
    <xf numFmtId="0" fontId="33" fillId="0" borderId="89" xfId="0" applyFont="1" applyFill="1" applyBorder="1" applyAlignment="1" applyProtection="1">
      <alignment vertical="center" shrinkToFit="1"/>
      <protection hidden="1"/>
    </xf>
    <xf numFmtId="0" fontId="33" fillId="0" borderId="24" xfId="0" applyFont="1" applyFill="1" applyBorder="1" applyAlignment="1" applyProtection="1">
      <alignment vertical="center" shrinkToFit="1"/>
      <protection hidden="1"/>
    </xf>
    <xf numFmtId="0" fontId="33" fillId="0" borderId="5" xfId="0" applyFont="1" applyFill="1" applyBorder="1" applyAlignment="1" applyProtection="1">
      <alignment vertical="center" shrinkToFit="1"/>
      <protection hidden="1"/>
    </xf>
    <xf numFmtId="0" fontId="33" fillId="0" borderId="94" xfId="0" applyFont="1" applyFill="1" applyBorder="1" applyAlignment="1" applyProtection="1">
      <alignment vertical="center" shrinkToFit="1"/>
      <protection hidden="1"/>
    </xf>
    <xf numFmtId="0" fontId="33" fillId="0" borderId="97" xfId="0" applyFont="1" applyFill="1" applyBorder="1" applyAlignment="1" applyProtection="1">
      <alignment vertical="center" shrinkToFit="1"/>
      <protection hidden="1"/>
    </xf>
    <xf numFmtId="183" fontId="33" fillId="0" borderId="93" xfId="0" applyNumberFormat="1" applyFont="1" applyFill="1" applyBorder="1" applyAlignment="1" applyProtection="1">
      <alignment horizontal="center" vertical="center"/>
      <protection hidden="1"/>
    </xf>
    <xf numFmtId="183" fontId="33" fillId="0" borderId="94" xfId="0" applyNumberFormat="1" applyFont="1" applyFill="1" applyBorder="1" applyAlignment="1" applyProtection="1">
      <alignment horizontal="center" vertical="center"/>
      <protection hidden="1"/>
    </xf>
    <xf numFmtId="183" fontId="33" fillId="0" borderId="97" xfId="0" applyNumberFormat="1" applyFont="1" applyFill="1" applyBorder="1" applyAlignment="1" applyProtection="1">
      <alignment horizontal="center" vertical="center"/>
      <protection hidden="1"/>
    </xf>
    <xf numFmtId="0" fontId="78" fillId="0" borderId="0" xfId="0" applyFont="1" applyFill="1" applyAlignment="1" applyProtection="1">
      <alignment horizontal="center" vertical="center" shrinkToFit="1"/>
      <protection hidden="1"/>
    </xf>
    <xf numFmtId="0" fontId="33" fillId="0" borderId="90" xfId="3" applyNumberFormat="1" applyFont="1" applyFill="1" applyBorder="1" applyAlignment="1" applyProtection="1">
      <alignment vertical="center" shrinkToFit="1"/>
      <protection hidden="1"/>
    </xf>
    <xf numFmtId="0" fontId="0" fillId="0" borderId="90" xfId="0" applyBorder="1" applyAlignment="1" applyProtection="1">
      <alignment vertical="center" shrinkToFit="1"/>
      <protection hidden="1"/>
    </xf>
    <xf numFmtId="0" fontId="0" fillId="0" borderId="91" xfId="0" applyBorder="1" applyAlignment="1" applyProtection="1">
      <alignment vertical="center" shrinkToFit="1"/>
      <protection hidden="1"/>
    </xf>
    <xf numFmtId="0" fontId="96" fillId="0" borderId="9" xfId="0" applyFont="1" applyFill="1" applyBorder="1" applyAlignment="1" applyProtection="1">
      <alignment horizontal="right" vertical="center"/>
      <protection hidden="1"/>
    </xf>
    <xf numFmtId="0" fontId="96" fillId="0" borderId="10" xfId="0" applyFont="1" applyFill="1" applyBorder="1" applyAlignment="1" applyProtection="1">
      <alignment horizontal="right" vertical="center"/>
      <protection hidden="1"/>
    </xf>
    <xf numFmtId="0" fontId="33" fillId="0" borderId="9" xfId="0" applyFont="1" applyFill="1" applyBorder="1" applyAlignment="1" applyProtection="1">
      <alignment vertical="center" shrinkToFit="1"/>
      <protection hidden="1"/>
    </xf>
    <xf numFmtId="0" fontId="33" fillId="0" borderId="26" xfId="0" applyFont="1" applyFill="1" applyBorder="1" applyAlignment="1" applyProtection="1">
      <alignment vertical="center" shrinkToFit="1"/>
      <protection hidden="1"/>
    </xf>
    <xf numFmtId="0" fontId="33" fillId="0" borderId="31" xfId="3" applyNumberFormat="1" applyFont="1" applyFill="1" applyBorder="1" applyAlignment="1" applyProtection="1">
      <alignment vertical="center" shrinkToFit="1"/>
      <protection hidden="1"/>
    </xf>
    <xf numFmtId="0" fontId="0" fillId="0" borderId="31" xfId="0" applyBorder="1" applyAlignment="1" applyProtection="1">
      <alignment vertical="center" shrinkToFit="1"/>
      <protection hidden="1"/>
    </xf>
    <xf numFmtId="0" fontId="0" fillId="0" borderId="32" xfId="0" applyBorder="1" applyAlignment="1" applyProtection="1">
      <alignment vertical="center" shrinkToFit="1"/>
      <protection hidden="1"/>
    </xf>
    <xf numFmtId="0" fontId="77" fillId="0" borderId="0" xfId="0" applyFont="1" applyFill="1" applyAlignment="1" applyProtection="1">
      <alignment horizontal="center" vertical="center"/>
      <protection hidden="1"/>
    </xf>
    <xf numFmtId="0" fontId="33" fillId="0" borderId="0" xfId="3" applyNumberFormat="1" applyFont="1" applyFill="1" applyBorder="1" applyAlignment="1" applyProtection="1">
      <alignment horizontal="left" vertical="center" shrinkToFit="1"/>
      <protection hidden="1"/>
    </xf>
    <xf numFmtId="0" fontId="33" fillId="0" borderId="5" xfId="3" applyNumberFormat="1" applyFont="1" applyFill="1" applyBorder="1" applyAlignment="1" applyProtection="1">
      <alignment horizontal="left" vertical="center" shrinkToFit="1"/>
      <protection hidden="1"/>
    </xf>
    <xf numFmtId="0" fontId="33" fillId="0" borderId="80" xfId="0" applyFont="1" applyFill="1" applyBorder="1" applyAlignment="1" applyProtection="1">
      <alignment horizontal="center" vertical="center"/>
      <protection hidden="1"/>
    </xf>
    <xf numFmtId="0" fontId="33" fillId="0" borderId="20" xfId="0" applyFont="1" applyFill="1" applyBorder="1" applyAlignment="1" applyProtection="1">
      <alignment horizontal="center" vertical="center"/>
      <protection hidden="1"/>
    </xf>
    <xf numFmtId="0" fontId="33" fillId="0" borderId="21" xfId="0" applyFont="1" applyFill="1" applyBorder="1" applyAlignment="1" applyProtection="1">
      <alignment horizontal="center" vertical="center"/>
      <protection hidden="1"/>
    </xf>
    <xf numFmtId="0" fontId="33" fillId="0" borderId="23" xfId="0" applyFont="1" applyFill="1" applyBorder="1" applyAlignment="1" applyProtection="1">
      <alignment horizontal="center" vertical="center"/>
      <protection hidden="1"/>
    </xf>
    <xf numFmtId="0" fontId="33" fillId="0" borderId="10" xfId="0" applyFont="1" applyFill="1" applyBorder="1" applyAlignment="1" applyProtection="1">
      <alignment horizontal="center" vertical="center"/>
      <protection hidden="1"/>
    </xf>
    <xf numFmtId="0" fontId="33" fillId="0" borderId="11" xfId="0" applyFont="1" applyFill="1" applyBorder="1" applyAlignment="1" applyProtection="1">
      <alignment horizontal="center" vertical="center"/>
      <protection hidden="1"/>
    </xf>
    <xf numFmtId="0" fontId="42" fillId="0" borderId="0" xfId="0" applyFont="1" applyFill="1" applyAlignment="1" applyProtection="1">
      <alignment vertical="center"/>
      <protection hidden="1"/>
    </xf>
    <xf numFmtId="0" fontId="33" fillId="0" borderId="27"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183" fontId="33" fillId="0" borderId="1" xfId="0" applyNumberFormat="1" applyFont="1" applyFill="1" applyBorder="1" applyAlignment="1" applyProtection="1">
      <alignment horizontal="center" vertical="center"/>
      <protection hidden="1"/>
    </xf>
    <xf numFmtId="183" fontId="33" fillId="0" borderId="2" xfId="0" applyNumberFormat="1" applyFont="1" applyFill="1" applyBorder="1" applyAlignment="1" applyProtection="1">
      <alignment horizontal="center" vertical="center"/>
      <protection hidden="1"/>
    </xf>
    <xf numFmtId="183" fontId="33" fillId="0" borderId="28" xfId="0" applyNumberFormat="1" applyFont="1" applyFill="1" applyBorder="1" applyAlignment="1" applyProtection="1">
      <alignment horizontal="center" vertical="center"/>
      <protection hidden="1"/>
    </xf>
    <xf numFmtId="0" fontId="33" fillId="0" borderId="10" xfId="3" applyNumberFormat="1" applyFont="1" applyFill="1" applyBorder="1" applyAlignment="1" applyProtection="1">
      <alignment vertical="center" shrinkToFit="1"/>
      <protection hidden="1"/>
    </xf>
    <xf numFmtId="0" fontId="0" fillId="0" borderId="10" xfId="0" applyBorder="1" applyAlignment="1" applyProtection="1">
      <alignment vertical="center" shrinkToFit="1"/>
      <protection hidden="1"/>
    </xf>
    <xf numFmtId="0" fontId="0" fillId="0" borderId="11" xfId="0" applyBorder="1" applyAlignment="1" applyProtection="1">
      <alignment vertical="center" shrinkToFit="1"/>
      <protection hidden="1"/>
    </xf>
    <xf numFmtId="0" fontId="42" fillId="0" borderId="1" xfId="0" applyFont="1" applyFill="1" applyBorder="1" applyAlignment="1" applyProtection="1">
      <alignment horizontal="center" vertical="center"/>
      <protection hidden="1"/>
    </xf>
    <xf numFmtId="0" fontId="42" fillId="0" borderId="9" xfId="0" applyFont="1" applyFill="1" applyBorder="1" applyAlignment="1" applyProtection="1">
      <alignment horizontal="center" vertical="center"/>
      <protection hidden="1"/>
    </xf>
    <xf numFmtId="0" fontId="0" fillId="0" borderId="2" xfId="0" applyBorder="1" applyAlignment="1" applyProtection="1">
      <alignment vertical="center"/>
      <protection hidden="1"/>
    </xf>
    <xf numFmtId="0" fontId="0" fillId="0" borderId="0" xfId="0"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33" fillId="0" borderId="27" xfId="0" applyFont="1" applyFill="1" applyBorder="1" applyAlignment="1" applyProtection="1">
      <alignment horizontal="center" vertical="center"/>
      <protection hidden="1"/>
    </xf>
    <xf numFmtId="0" fontId="33" fillId="0" borderId="2" xfId="0" applyFont="1" applyFill="1" applyBorder="1" applyAlignment="1" applyProtection="1">
      <alignment horizontal="center" vertical="center"/>
      <protection hidden="1"/>
    </xf>
    <xf numFmtId="0" fontId="33" fillId="0" borderId="3" xfId="0" applyFont="1" applyFill="1" applyBorder="1" applyAlignment="1" applyProtection="1">
      <alignment horizontal="center" vertical="center"/>
      <protection hidden="1"/>
    </xf>
    <xf numFmtId="0" fontId="33" fillId="0" borderId="24"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0" fontId="33" fillId="0" borderId="5" xfId="0" applyFont="1" applyFill="1" applyBorder="1" applyAlignment="1" applyProtection="1">
      <alignment horizontal="center" vertical="center"/>
      <protection hidden="1"/>
    </xf>
    <xf numFmtId="0" fontId="33" fillId="0" borderId="75" xfId="0" applyFont="1" applyFill="1" applyBorder="1" applyAlignment="1" applyProtection="1">
      <alignment horizontal="center" vertical="center"/>
      <protection hidden="1"/>
    </xf>
    <xf numFmtId="0" fontId="33" fillId="0" borderId="76" xfId="0" applyFont="1" applyFill="1" applyBorder="1" applyAlignment="1" applyProtection="1">
      <alignment horizontal="center" vertical="center"/>
      <protection hidden="1"/>
    </xf>
    <xf numFmtId="0" fontId="33" fillId="0" borderId="77" xfId="0" applyFont="1" applyFill="1" applyBorder="1" applyAlignment="1" applyProtection="1">
      <alignment horizontal="center" vertical="center"/>
      <protection hidden="1"/>
    </xf>
    <xf numFmtId="0" fontId="33" fillId="0" borderId="15" xfId="0" applyFont="1" applyFill="1" applyBorder="1" applyAlignment="1" applyProtection="1">
      <alignment horizontal="center" vertical="center"/>
      <protection hidden="1"/>
    </xf>
    <xf numFmtId="0" fontId="33" fillId="0" borderId="16" xfId="0" applyFont="1" applyFill="1" applyBorder="1" applyAlignment="1" applyProtection="1">
      <alignment horizontal="center" vertical="center"/>
      <protection hidden="1"/>
    </xf>
    <xf numFmtId="0" fontId="33" fillId="0" borderId="17" xfId="0" applyFont="1" applyFill="1" applyBorder="1" applyAlignment="1" applyProtection="1">
      <alignment horizontal="center" vertical="center"/>
      <protection hidden="1"/>
    </xf>
    <xf numFmtId="0" fontId="77" fillId="0" borderId="27" xfId="0" applyFont="1" applyFill="1" applyBorder="1" applyAlignment="1" applyProtection="1">
      <alignment horizontal="center" vertical="center" textRotation="255"/>
      <protection hidden="1"/>
    </xf>
    <xf numFmtId="0" fontId="77" fillId="0" borderId="24" xfId="0" applyFont="1" applyFill="1" applyBorder="1" applyAlignment="1" applyProtection="1">
      <alignment horizontal="center" vertical="center" textRotation="255"/>
      <protection hidden="1"/>
    </xf>
    <xf numFmtId="0" fontId="77" fillId="0" borderId="0" xfId="0" applyFont="1" applyFill="1" applyAlignment="1" applyProtection="1">
      <alignment vertical="center" shrinkToFit="1"/>
      <protection hidden="1"/>
    </xf>
    <xf numFmtId="0" fontId="33" fillId="0" borderId="0" xfId="0" applyFont="1" applyFill="1" applyAlignment="1" applyProtection="1">
      <alignment vertical="center" wrapText="1"/>
      <protection hidden="1"/>
    </xf>
    <xf numFmtId="0" fontId="33" fillId="0" borderId="33" xfId="0" applyFont="1" applyFill="1" applyBorder="1" applyAlignment="1" applyProtection="1">
      <alignment vertical="center" shrinkToFit="1"/>
      <protection hidden="1"/>
    </xf>
    <xf numFmtId="0" fontId="33" fillId="0" borderId="31" xfId="0" applyFont="1" applyFill="1" applyBorder="1" applyAlignment="1" applyProtection="1">
      <alignment vertical="center" shrinkToFit="1"/>
      <protection hidden="1"/>
    </xf>
    <xf numFmtId="0" fontId="33" fillId="0" borderId="34" xfId="0" applyFont="1" applyFill="1" applyBorder="1" applyAlignment="1" applyProtection="1">
      <alignment vertical="center" shrinkToFit="1"/>
      <protection hidden="1"/>
    </xf>
    <xf numFmtId="0" fontId="33" fillId="0" borderId="96" xfId="0" applyFont="1" applyFill="1" applyBorder="1" applyAlignment="1" applyProtection="1">
      <alignment horizontal="center" vertical="center" wrapText="1"/>
      <protection hidden="1"/>
    </xf>
    <xf numFmtId="0" fontId="33" fillId="0" borderId="29" xfId="0" applyFont="1" applyFill="1" applyBorder="1" applyAlignment="1" applyProtection="1">
      <alignment horizontal="center" vertical="center" wrapText="1"/>
      <protection hidden="1"/>
    </xf>
    <xf numFmtId="0" fontId="33" fillId="0" borderId="107" xfId="3" applyNumberFormat="1" applyFont="1" applyFill="1" applyBorder="1" applyAlignment="1" applyProtection="1">
      <alignment vertical="center"/>
      <protection hidden="1"/>
    </xf>
    <xf numFmtId="0" fontId="33" fillId="0" borderId="0" xfId="0" applyFont="1" applyFill="1" applyBorder="1" applyAlignment="1" applyProtection="1">
      <alignment horizontal="center" vertical="center" wrapText="1"/>
      <protection hidden="1"/>
    </xf>
    <xf numFmtId="0" fontId="33" fillId="0" borderId="25" xfId="0" applyFont="1" applyFill="1" applyBorder="1" applyAlignment="1" applyProtection="1">
      <alignment horizontal="center" vertical="center"/>
      <protection hidden="1"/>
    </xf>
    <xf numFmtId="0" fontId="33" fillId="0" borderId="26" xfId="0" applyFont="1" applyFill="1" applyBorder="1" applyAlignment="1" applyProtection="1">
      <alignment horizontal="center" vertical="center"/>
      <protection hidden="1"/>
    </xf>
    <xf numFmtId="0" fontId="33" fillId="0" borderId="22" xfId="0" applyFont="1" applyFill="1" applyBorder="1" applyAlignment="1" applyProtection="1">
      <alignment horizontal="center" vertical="center"/>
      <protection hidden="1"/>
    </xf>
    <xf numFmtId="0" fontId="33" fillId="0" borderId="9" xfId="0" applyFont="1" applyFill="1" applyBorder="1" applyAlignment="1" applyProtection="1">
      <alignment horizontal="center" vertical="center"/>
      <protection hidden="1"/>
    </xf>
    <xf numFmtId="0" fontId="29" fillId="0" borderId="0" xfId="0" applyFont="1" applyFill="1" applyAlignment="1" applyProtection="1">
      <alignment horizontal="left" vertical="top" wrapText="1"/>
      <protection hidden="1"/>
    </xf>
    <xf numFmtId="0" fontId="32" fillId="0" borderId="0" xfId="0" applyFont="1" applyFill="1" applyAlignment="1" applyProtection="1">
      <alignment horizontal="center" vertical="center" wrapText="1"/>
      <protection hidden="1"/>
    </xf>
    <xf numFmtId="0" fontId="29" fillId="0" borderId="0" xfId="0" applyFont="1" applyAlignment="1" applyProtection="1">
      <alignment vertical="center" wrapText="1"/>
    </xf>
    <xf numFmtId="0" fontId="42" fillId="0" borderId="0" xfId="0" applyFont="1" applyAlignment="1" applyProtection="1">
      <alignment horizontal="left" vertical="top" wrapText="1"/>
    </xf>
    <xf numFmtId="0" fontId="42" fillId="0" borderId="0" xfId="0" applyFont="1" applyAlignment="1" applyProtection="1">
      <alignment vertical="top" wrapText="1"/>
    </xf>
    <xf numFmtId="0" fontId="54" fillId="0" borderId="0" xfId="15" applyBorder="1" applyAlignment="1" applyProtection="1">
      <alignment horizontal="center" vertical="center" shrinkToFit="1"/>
      <protection locked="0"/>
    </xf>
    <xf numFmtId="0" fontId="54" fillId="0" borderId="0" xfId="15" applyAlignment="1" applyProtection="1">
      <alignment horizontal="center" vertical="center" shrinkToFit="1"/>
      <protection locked="0"/>
    </xf>
    <xf numFmtId="0" fontId="0" fillId="0" borderId="0" xfId="0">
      <alignment vertical="center"/>
    </xf>
    <xf numFmtId="0" fontId="23" fillId="0" borderId="0" xfId="0" applyFont="1" applyFill="1" applyAlignment="1" applyProtection="1">
      <alignment horizontal="center" vertical="center"/>
    </xf>
    <xf numFmtId="0" fontId="52" fillId="2" borderId="0" xfId="3" applyNumberFormat="1" applyFont="1" applyFill="1" applyBorder="1" applyAlignment="1" applyProtection="1">
      <alignment horizontal="center" vertical="center" shrinkToFit="1"/>
      <protection locked="0"/>
    </xf>
    <xf numFmtId="0" fontId="42" fillId="2" borderId="0" xfId="0" applyFont="1" applyFill="1" applyBorder="1" applyAlignment="1" applyProtection="1">
      <alignment vertical="center" shrinkToFit="1"/>
      <protection locked="0"/>
    </xf>
    <xf numFmtId="0" fontId="42" fillId="2" borderId="10" xfId="0" applyFont="1" applyFill="1" applyBorder="1" applyAlignment="1" applyProtection="1">
      <alignment vertical="center" shrinkToFit="1"/>
      <protection locked="0"/>
    </xf>
    <xf numFmtId="0" fontId="42" fillId="2" borderId="2" xfId="0" applyFont="1" applyFill="1" applyBorder="1" applyAlignment="1" applyProtection="1">
      <alignment horizontal="center" vertical="center"/>
      <protection locked="0"/>
    </xf>
    <xf numFmtId="0" fontId="42" fillId="2" borderId="10" xfId="0" applyFont="1" applyFill="1" applyBorder="1" applyAlignment="1" applyProtection="1">
      <alignment horizontal="center" vertical="center"/>
      <protection locked="0"/>
    </xf>
    <xf numFmtId="0" fontId="42" fillId="2" borderId="0" xfId="0" applyFont="1" applyFill="1" applyBorder="1" applyAlignment="1" applyProtection="1">
      <alignment horizontal="left" vertical="center"/>
      <protection locked="0"/>
    </xf>
    <xf numFmtId="0" fontId="42" fillId="2" borderId="10" xfId="0" applyFont="1" applyFill="1" applyBorder="1" applyAlignment="1" applyProtection="1">
      <alignment horizontal="left" vertical="center"/>
      <protection locked="0"/>
    </xf>
    <xf numFmtId="0" fontId="89" fillId="0" borderId="104" xfId="0" applyFont="1" applyBorder="1" applyAlignment="1" applyProtection="1">
      <alignment vertical="center" shrinkToFit="1"/>
      <protection locked="0"/>
    </xf>
    <xf numFmtId="0" fontId="89" fillId="0" borderId="105" xfId="0" applyFont="1" applyBorder="1" applyAlignment="1" applyProtection="1">
      <alignment vertical="center" shrinkToFit="1"/>
      <protection locked="0"/>
    </xf>
    <xf numFmtId="0" fontId="98" fillId="0" borderId="0" xfId="0" applyFont="1" applyAlignment="1" applyProtection="1">
      <alignment vertical="center" wrapText="1"/>
    </xf>
    <xf numFmtId="185" fontId="42" fillId="0" borderId="104" xfId="0" applyNumberFormat="1" applyFont="1" applyBorder="1" applyAlignment="1" applyProtection="1">
      <alignment vertical="center" shrinkToFit="1"/>
      <protection locked="0"/>
    </xf>
    <xf numFmtId="178" fontId="42" fillId="0" borderId="104" xfId="0" applyNumberFormat="1" applyFont="1" applyBorder="1" applyAlignment="1" applyProtection="1">
      <alignment vertical="center" shrinkToFit="1"/>
      <protection locked="0"/>
    </xf>
    <xf numFmtId="184" fontId="42" fillId="0" borderId="104" xfId="0" applyNumberFormat="1" applyFont="1" applyBorder="1" applyAlignment="1" applyProtection="1">
      <alignment vertical="center" shrinkToFit="1"/>
      <protection locked="0"/>
    </xf>
    <xf numFmtId="0" fontId="42" fillId="0" borderId="103" xfId="0" applyFont="1" applyBorder="1" applyAlignment="1" applyProtection="1">
      <alignment horizontal="center" vertical="center" shrinkToFit="1"/>
    </xf>
    <xf numFmtId="0" fontId="42" fillId="0" borderId="104" xfId="0" applyFont="1" applyBorder="1" applyAlignment="1" applyProtection="1">
      <alignment horizontal="center" vertical="center" shrinkToFit="1"/>
    </xf>
    <xf numFmtId="0" fontId="42" fillId="0" borderId="104" xfId="0" applyFont="1" applyBorder="1" applyAlignment="1" applyProtection="1">
      <alignment horizontal="center" vertical="center" shrinkToFit="1"/>
      <protection locked="0"/>
    </xf>
    <xf numFmtId="181" fontId="42" fillId="0" borderId="104" xfId="0" applyNumberFormat="1" applyFont="1" applyBorder="1" applyAlignment="1" applyProtection="1">
      <alignment horizontal="center" vertical="center" shrinkToFit="1"/>
      <protection locked="0"/>
    </xf>
    <xf numFmtId="0" fontId="89" fillId="0" borderId="14" xfId="0" applyFont="1" applyBorder="1" applyAlignment="1" applyProtection="1">
      <alignment vertical="center" shrinkToFit="1"/>
      <protection locked="0"/>
    </xf>
    <xf numFmtId="0" fontId="89" fillId="0" borderId="102" xfId="0" applyFont="1" applyBorder="1" applyAlignment="1" applyProtection="1">
      <alignment vertical="center" shrinkToFit="1"/>
      <protection locked="0"/>
    </xf>
    <xf numFmtId="0" fontId="42" fillId="0" borderId="101" xfId="0" applyFont="1" applyBorder="1" applyAlignment="1" applyProtection="1">
      <alignment horizontal="center" vertical="center" shrinkToFit="1"/>
    </xf>
    <xf numFmtId="0" fontId="42" fillId="0" borderId="14" xfId="0" applyFont="1" applyBorder="1" applyAlignment="1" applyProtection="1">
      <alignment horizontal="center" vertical="center" shrinkToFit="1"/>
    </xf>
    <xf numFmtId="0" fontId="42" fillId="0" borderId="14" xfId="0" applyFont="1" applyBorder="1" applyAlignment="1" applyProtection="1">
      <alignment horizontal="center" vertical="center" shrinkToFit="1"/>
      <protection locked="0"/>
    </xf>
    <xf numFmtId="181" fontId="42" fillId="0" borderId="14" xfId="0" applyNumberFormat="1" applyFont="1" applyBorder="1" applyAlignment="1" applyProtection="1">
      <alignment horizontal="center" vertical="center" shrinkToFit="1"/>
      <protection locked="0"/>
    </xf>
    <xf numFmtId="178" fontId="42" fillId="0" borderId="14" xfId="0" applyNumberFormat="1" applyFont="1" applyBorder="1" applyAlignment="1" applyProtection="1">
      <alignment vertical="center" shrinkToFit="1"/>
      <protection locked="0"/>
    </xf>
    <xf numFmtId="185" fontId="42" fillId="0" borderId="14" xfId="0" applyNumberFormat="1" applyFont="1" applyBorder="1" applyAlignment="1" applyProtection="1">
      <alignment vertical="center" shrinkToFit="1"/>
      <protection locked="0"/>
    </xf>
    <xf numFmtId="184" fontId="42" fillId="0" borderId="14" xfId="0" applyNumberFormat="1" applyFont="1" applyBorder="1" applyAlignment="1" applyProtection="1">
      <alignment vertical="center" shrinkToFit="1"/>
      <protection locked="0"/>
    </xf>
    <xf numFmtId="0" fontId="42" fillId="0" borderId="14" xfId="0" applyFont="1" applyBorder="1" applyAlignment="1" applyProtection="1">
      <alignment horizontal="left" vertical="top" wrapText="1"/>
    </xf>
    <xf numFmtId="0" fontId="42" fillId="0" borderId="12" xfId="0" applyFont="1" applyBorder="1" applyAlignment="1" applyProtection="1">
      <alignment horizontal="left" vertical="top" wrapText="1"/>
    </xf>
    <xf numFmtId="0" fontId="89" fillId="0" borderId="14" xfId="0" applyFont="1" applyBorder="1" applyAlignment="1" applyProtection="1">
      <alignment horizontal="left" vertical="top" wrapText="1"/>
    </xf>
    <xf numFmtId="0" fontId="89" fillId="0" borderId="102" xfId="0" applyFont="1" applyBorder="1" applyAlignment="1" applyProtection="1">
      <alignment horizontal="left" vertical="top" wrapText="1"/>
    </xf>
    <xf numFmtId="0" fontId="59" fillId="0" borderId="13" xfId="0" applyFont="1" applyBorder="1" applyAlignment="1" applyProtection="1">
      <alignment horizontal="center" vertical="center" shrinkToFit="1"/>
    </xf>
    <xf numFmtId="0" fontId="42" fillId="0" borderId="13" xfId="0" applyFont="1" applyBorder="1" applyAlignment="1" applyProtection="1">
      <alignment horizontal="center" vertical="center" shrinkToFit="1"/>
    </xf>
    <xf numFmtId="0" fontId="42" fillId="0" borderId="98" xfId="0" applyFont="1" applyBorder="1" applyAlignment="1" applyProtection="1">
      <alignment horizontal="center" vertical="center"/>
    </xf>
    <xf numFmtId="0" fontId="42" fillId="0" borderId="99" xfId="0" applyFont="1" applyBorder="1" applyAlignment="1" applyProtection="1">
      <alignment horizontal="center" vertical="center"/>
    </xf>
    <xf numFmtId="0" fontId="42" fillId="0" borderId="101" xfId="0" applyFont="1" applyBorder="1" applyAlignment="1" applyProtection="1">
      <alignment horizontal="center" vertical="center"/>
    </xf>
    <xf numFmtId="0" fontId="42" fillId="0" borderId="14" xfId="0" applyFont="1" applyBorder="1" applyAlignment="1" applyProtection="1">
      <alignment horizontal="center" vertical="center"/>
    </xf>
    <xf numFmtId="0" fontId="42" fillId="0" borderId="45" xfId="0" applyFont="1" applyBorder="1" applyAlignment="1" applyProtection="1">
      <alignment vertical="center" wrapText="1"/>
    </xf>
    <xf numFmtId="0" fontId="42" fillId="0" borderId="43" xfId="0" applyFont="1" applyBorder="1" applyAlignment="1" applyProtection="1">
      <alignment vertical="center" wrapText="1"/>
    </xf>
    <xf numFmtId="0" fontId="42" fillId="0" borderId="44" xfId="0" applyFont="1" applyBorder="1" applyAlignment="1" applyProtection="1">
      <alignment vertical="center" wrapText="1"/>
    </xf>
    <xf numFmtId="0" fontId="42" fillId="0" borderId="4" xfId="0" applyFont="1" applyBorder="1" applyAlignment="1" applyProtection="1">
      <alignment vertical="center" wrapText="1"/>
    </xf>
    <xf numFmtId="0" fontId="42" fillId="0" borderId="0" xfId="0" applyFont="1" applyBorder="1" applyAlignment="1" applyProtection="1">
      <alignment vertical="center" wrapText="1"/>
    </xf>
    <xf numFmtId="0" fontId="42" fillId="0" borderId="5" xfId="0" applyFont="1" applyBorder="1" applyAlignment="1" applyProtection="1">
      <alignment vertical="center" wrapText="1"/>
    </xf>
    <xf numFmtId="0" fontId="42" fillId="0" borderId="99" xfId="0" applyFont="1" applyBorder="1" applyAlignment="1" applyProtection="1">
      <alignment vertical="center" wrapText="1"/>
    </xf>
    <xf numFmtId="0" fontId="42" fillId="0" borderId="14" xfId="0" applyFont="1" applyBorder="1" applyAlignment="1" applyProtection="1">
      <alignment vertical="center" wrapText="1"/>
    </xf>
    <xf numFmtId="0" fontId="42" fillId="0" borderId="99" xfId="0" applyFont="1" applyBorder="1" applyAlignment="1" applyProtection="1">
      <alignment vertical="center"/>
    </xf>
    <xf numFmtId="0" fontId="42" fillId="0" borderId="100" xfId="0" applyFont="1" applyBorder="1" applyAlignment="1" applyProtection="1">
      <alignment vertical="center"/>
    </xf>
    <xf numFmtId="0" fontId="42" fillId="0" borderId="14" xfId="0" quotePrefix="1" applyFont="1" applyBorder="1" applyAlignment="1" applyProtection="1">
      <alignment vertical="center" wrapText="1"/>
    </xf>
    <xf numFmtId="0" fontId="42" fillId="0" borderId="102" xfId="0" quotePrefix="1" applyFont="1" applyBorder="1" applyAlignment="1" applyProtection="1">
      <alignment vertical="center" wrapText="1"/>
    </xf>
    <xf numFmtId="0" fontId="42" fillId="0" borderId="4" xfId="0" applyFont="1" applyBorder="1" applyAlignment="1" applyProtection="1">
      <alignment vertical="top" wrapText="1"/>
    </xf>
    <xf numFmtId="0" fontId="42" fillId="0" borderId="0" xfId="0" applyFont="1" applyBorder="1" applyAlignment="1" applyProtection="1">
      <alignment vertical="top" wrapText="1"/>
    </xf>
    <xf numFmtId="0" fontId="42" fillId="0" borderId="5" xfId="0" applyFont="1" applyBorder="1" applyAlignment="1" applyProtection="1">
      <alignment vertical="top" wrapText="1"/>
    </xf>
    <xf numFmtId="0" fontId="98" fillId="0" borderId="0" xfId="0" applyFont="1" applyAlignment="1" applyProtection="1">
      <alignment vertical="top" wrapText="1"/>
    </xf>
    <xf numFmtId="0" fontId="23" fillId="0" borderId="0" xfId="9" applyFont="1" applyFill="1" applyBorder="1" applyAlignment="1" applyProtection="1">
      <alignment vertical="center"/>
    </xf>
    <xf numFmtId="0" fontId="23" fillId="0" borderId="10" xfId="9" applyFont="1" applyBorder="1" applyAlignment="1" applyProtection="1">
      <alignment vertical="center"/>
    </xf>
    <xf numFmtId="0" fontId="23" fillId="0" borderId="10" xfId="9" applyFont="1" applyBorder="1" applyAlignment="1" applyProtection="1">
      <alignment horizontal="left" vertical="center"/>
    </xf>
    <xf numFmtId="0" fontId="80" fillId="0" borderId="0" xfId="9" applyFont="1" applyFill="1" applyAlignment="1" applyProtection="1">
      <alignment horizontal="center" vertical="center"/>
    </xf>
    <xf numFmtId="0" fontId="23" fillId="0" borderId="0" xfId="9" applyFont="1" applyFill="1" applyBorder="1" applyAlignment="1" applyProtection="1">
      <alignment horizontal="left" vertical="center" shrinkToFit="1"/>
    </xf>
    <xf numFmtId="0" fontId="23" fillId="0" borderId="0" xfId="9" applyFont="1" applyFill="1" applyBorder="1" applyAlignment="1" applyProtection="1">
      <alignment horizontal="left" vertical="top" wrapText="1"/>
    </xf>
    <xf numFmtId="0" fontId="23" fillId="0" borderId="0" xfId="9" applyFont="1" applyAlignment="1" applyProtection="1">
      <alignment horizontal="left" vertical="top" wrapText="1"/>
    </xf>
    <xf numFmtId="0" fontId="23" fillId="0" borderId="10" xfId="9" applyFont="1" applyBorder="1" applyAlignment="1" applyProtection="1">
      <alignment horizontal="left" vertical="center" shrinkToFit="1"/>
    </xf>
    <xf numFmtId="0" fontId="23" fillId="0" borderId="0" xfId="9" applyFont="1" applyFill="1" applyBorder="1" applyAlignment="1" applyProtection="1">
      <alignment horizontal="left" vertical="center"/>
    </xf>
    <xf numFmtId="0" fontId="23" fillId="0" borderId="0" xfId="9" applyFont="1" applyAlignment="1" applyProtection="1">
      <alignment horizontal="left" vertical="center"/>
    </xf>
    <xf numFmtId="0" fontId="42" fillId="0" borderId="0" xfId="0" applyFont="1" applyFill="1" applyAlignment="1" applyProtection="1">
      <alignment vertical="center" shrinkToFit="1"/>
    </xf>
    <xf numFmtId="0" fontId="0" fillId="0" borderId="0" xfId="0" applyAlignment="1" applyProtection="1">
      <alignment vertical="center" shrinkToFit="1"/>
    </xf>
    <xf numFmtId="0" fontId="42" fillId="0" borderId="10" xfId="0" applyFont="1" applyFill="1" applyBorder="1" applyAlignment="1" applyProtection="1">
      <alignment vertical="center" shrinkToFit="1"/>
    </xf>
    <xf numFmtId="0" fontId="0" fillId="0" borderId="10" xfId="0" applyBorder="1" applyAlignment="1" applyProtection="1">
      <alignment vertical="center" shrinkToFit="1"/>
    </xf>
    <xf numFmtId="0" fontId="42" fillId="0" borderId="0" xfId="0" applyFont="1" applyFill="1" applyBorder="1" applyAlignment="1" applyProtection="1">
      <alignment vertical="center" shrinkToFit="1"/>
    </xf>
    <xf numFmtId="0" fontId="0" fillId="0" borderId="0" xfId="0" applyBorder="1" applyAlignment="1" applyProtection="1">
      <alignment vertical="center" shrinkToFit="1"/>
    </xf>
    <xf numFmtId="0" fontId="9" fillId="0" borderId="12" xfId="2" applyFont="1" applyBorder="1" applyAlignment="1">
      <alignment vertical="center" wrapText="1"/>
    </xf>
    <xf numFmtId="0" fontId="22" fillId="0" borderId="13" xfId="2" applyBorder="1" applyAlignment="1">
      <alignment vertical="center" wrapText="1"/>
    </xf>
    <xf numFmtId="0" fontId="22" fillId="0" borderId="14" xfId="2" applyBorder="1" applyAlignment="1">
      <alignment horizontal="center" vertical="center"/>
    </xf>
    <xf numFmtId="0" fontId="15" fillId="0" borderId="14" xfId="2" applyFont="1" applyBorder="1" applyAlignment="1">
      <alignment horizontal="center" vertical="center" wrapText="1"/>
    </xf>
    <xf numFmtId="0" fontId="22" fillId="0" borderId="14" xfId="2" applyBorder="1" applyAlignment="1">
      <alignment horizontal="center" vertical="center" wrapText="1"/>
    </xf>
    <xf numFmtId="0" fontId="22" fillId="0" borderId="6" xfId="2" applyBorder="1" applyAlignment="1">
      <alignment horizontal="center" vertical="center"/>
    </xf>
    <xf numFmtId="0" fontId="22" fillId="0" borderId="7" xfId="2" applyBorder="1" applyAlignment="1">
      <alignment horizontal="center" vertical="center"/>
    </xf>
    <xf numFmtId="0" fontId="22" fillId="0" borderId="8" xfId="2" applyBorder="1" applyAlignment="1">
      <alignment horizontal="center" vertical="center"/>
    </xf>
    <xf numFmtId="0" fontId="20" fillId="0" borderId="1" xfId="2" applyFont="1" applyBorder="1" applyAlignment="1">
      <alignment horizontal="center" vertical="center" wrapText="1"/>
    </xf>
    <xf numFmtId="0" fontId="20" fillId="0" borderId="3" xfId="2" applyFont="1" applyBorder="1" applyAlignment="1">
      <alignment horizontal="center" vertical="center" wrapText="1"/>
    </xf>
    <xf numFmtId="0" fontId="20" fillId="0" borderId="9" xfId="2" applyFont="1" applyBorder="1" applyAlignment="1">
      <alignment horizontal="center" vertical="center" wrapText="1"/>
    </xf>
    <xf numFmtId="0" fontId="20" fillId="0" borderId="11" xfId="2" applyFont="1" applyBorder="1" applyAlignment="1">
      <alignment horizontal="center" vertical="center" wrapText="1"/>
    </xf>
    <xf numFmtId="0" fontId="11" fillId="0" borderId="14" xfId="2" applyFont="1" applyBorder="1" applyAlignment="1">
      <alignment horizontal="center" vertical="center" wrapText="1"/>
    </xf>
    <xf numFmtId="0" fontId="9" fillId="0" borderId="12" xfId="2" applyFont="1" applyBorder="1" applyAlignment="1">
      <alignment horizontal="center" vertical="center" wrapText="1"/>
    </xf>
    <xf numFmtId="0" fontId="22" fillId="0" borderId="13" xfId="2" applyBorder="1" applyAlignment="1">
      <alignment horizontal="center" vertical="center" wrapText="1"/>
    </xf>
    <xf numFmtId="0" fontId="22" fillId="0" borderId="6" xfId="2" applyBorder="1" applyAlignment="1">
      <alignment horizontal="center" vertical="center" wrapText="1"/>
    </xf>
    <xf numFmtId="0" fontId="22" fillId="0" borderId="7" xfId="2" applyBorder="1" applyAlignment="1">
      <alignment horizontal="center" vertical="center" wrapText="1"/>
    </xf>
    <xf numFmtId="0" fontId="22" fillId="0" borderId="8" xfId="2" applyBorder="1" applyAlignment="1">
      <alignment horizontal="center" vertical="center" wrapText="1"/>
    </xf>
    <xf numFmtId="0" fontId="22" fillId="0" borderId="12" xfId="2" applyBorder="1" applyAlignment="1">
      <alignment horizontal="center" vertical="center"/>
    </xf>
    <xf numFmtId="0" fontId="22" fillId="0" borderId="35" xfId="2" applyBorder="1" applyAlignment="1">
      <alignment horizontal="center" vertical="center"/>
    </xf>
    <xf numFmtId="0" fontId="22" fillId="0" borderId="13" xfId="2" applyBorder="1" applyAlignment="1">
      <alignment horizontal="center" vertical="center"/>
    </xf>
    <xf numFmtId="0" fontId="22" fillId="0" borderId="12" xfId="2" applyBorder="1" applyAlignment="1">
      <alignment horizontal="center" vertical="center" wrapText="1"/>
    </xf>
    <xf numFmtId="0" fontId="22" fillId="0" borderId="35" xfId="2" applyBorder="1" applyAlignment="1">
      <alignment horizontal="center" vertical="center" wrapText="1"/>
    </xf>
    <xf numFmtId="0" fontId="20" fillId="0" borderId="12" xfId="2" applyFont="1" applyBorder="1" applyAlignment="1">
      <alignment horizontal="center" vertical="center" wrapText="1"/>
    </xf>
    <xf numFmtId="0" fontId="77" fillId="0" borderId="86" xfId="0" applyFont="1" applyFill="1" applyBorder="1" applyAlignment="1" applyProtection="1">
      <alignment vertical="center"/>
      <protection locked="0" hidden="1"/>
    </xf>
  </cellXfs>
  <cellStyles count="102">
    <cellStyle name="パーセント 2" xfId="4" xr:uid="{00000000-0005-0000-0000-000000000000}"/>
    <cellStyle name="ハイパーリンク" xfId="15" builtinId="8"/>
    <cellStyle name="ハイパーリンク 2" xfId="18" xr:uid="{00000000-0005-0000-0000-000002000000}"/>
    <cellStyle name="ハイパーリンク 3" xfId="20" xr:uid="{00000000-0005-0000-0000-000003000000}"/>
    <cellStyle name="桁区切り 2" xfId="5" xr:uid="{00000000-0005-0000-0000-000004000000}"/>
    <cellStyle name="桁区切り 3" xfId="6" xr:uid="{00000000-0005-0000-0000-000005000000}"/>
    <cellStyle name="桁区切り 3 2" xfId="23" xr:uid="{00000000-0005-0000-0000-000006000000}"/>
    <cellStyle name="桁区切り 3 2 2" xfId="41" xr:uid="{00000000-0005-0000-0000-000007000000}"/>
    <cellStyle name="桁区切り 3 2 2 2" xfId="96" xr:uid="{00000000-0005-0000-0000-000008000000}"/>
    <cellStyle name="桁区切り 3 2 3" xfId="57" xr:uid="{00000000-0005-0000-0000-000009000000}"/>
    <cellStyle name="桁区切り 3 2 4" xfId="72" xr:uid="{00000000-0005-0000-0000-00000A000000}"/>
    <cellStyle name="桁区切り 3 2 5" xfId="84" xr:uid="{00000000-0005-0000-0000-00000B000000}"/>
    <cellStyle name="桁区切り 3 3" xfId="35" xr:uid="{00000000-0005-0000-0000-00000C000000}"/>
    <cellStyle name="桁区切り 3 3 2" xfId="90" xr:uid="{00000000-0005-0000-0000-00000D000000}"/>
    <cellStyle name="桁区切り 3 4" xfId="49" xr:uid="{00000000-0005-0000-0000-00000E000000}"/>
    <cellStyle name="桁区切り 3 5" xfId="66" xr:uid="{00000000-0005-0000-0000-00000F000000}"/>
    <cellStyle name="桁区切り 3 6" xfId="78" xr:uid="{00000000-0005-0000-0000-000010000000}"/>
    <cellStyle name="桁区切り 4" xfId="16" xr:uid="{00000000-0005-0000-0000-000011000000}"/>
    <cellStyle name="桁区切り 4 2" xfId="33" xr:uid="{00000000-0005-0000-0000-000012000000}"/>
    <cellStyle name="桁区切り 4 2 2" xfId="64" xr:uid="{00000000-0005-0000-0000-000013000000}"/>
    <cellStyle name="桁区切り 4 3" xfId="29" xr:uid="{00000000-0005-0000-0000-000014000000}"/>
    <cellStyle name="通貨 2" xfId="7" xr:uid="{00000000-0005-0000-0000-000015000000}"/>
    <cellStyle name="通貨 2 2" xfId="8" xr:uid="{00000000-0005-0000-0000-000016000000}"/>
    <cellStyle name="通貨 2 2 2" xfId="25" xr:uid="{00000000-0005-0000-0000-000017000000}"/>
    <cellStyle name="通貨 2 2 2 2" xfId="43" xr:uid="{00000000-0005-0000-0000-000018000000}"/>
    <cellStyle name="通貨 2 2 2 2 2" xfId="98" xr:uid="{00000000-0005-0000-0000-000019000000}"/>
    <cellStyle name="通貨 2 2 2 3" xfId="59" xr:uid="{00000000-0005-0000-0000-00001A000000}"/>
    <cellStyle name="通貨 2 2 2 4" xfId="74" xr:uid="{00000000-0005-0000-0000-00001B000000}"/>
    <cellStyle name="通貨 2 2 2 5" xfId="86" xr:uid="{00000000-0005-0000-0000-00001C000000}"/>
    <cellStyle name="通貨 2 2 3" xfId="37" xr:uid="{00000000-0005-0000-0000-00001D000000}"/>
    <cellStyle name="通貨 2 2 3 2" xfId="92" xr:uid="{00000000-0005-0000-0000-00001E000000}"/>
    <cellStyle name="通貨 2 2 4" xfId="51" xr:uid="{00000000-0005-0000-0000-00001F000000}"/>
    <cellStyle name="通貨 2 2 5" xfId="68" xr:uid="{00000000-0005-0000-0000-000020000000}"/>
    <cellStyle name="通貨 2 2 6" xfId="80" xr:uid="{00000000-0005-0000-0000-000021000000}"/>
    <cellStyle name="通貨 2 3" xfId="24" xr:uid="{00000000-0005-0000-0000-000022000000}"/>
    <cellStyle name="通貨 2 3 2" xfId="42" xr:uid="{00000000-0005-0000-0000-000023000000}"/>
    <cellStyle name="通貨 2 3 2 2" xfId="97" xr:uid="{00000000-0005-0000-0000-000024000000}"/>
    <cellStyle name="通貨 2 3 3" xfId="58" xr:uid="{00000000-0005-0000-0000-000025000000}"/>
    <cellStyle name="通貨 2 3 4" xfId="73" xr:uid="{00000000-0005-0000-0000-000026000000}"/>
    <cellStyle name="通貨 2 3 5" xfId="85" xr:uid="{00000000-0005-0000-0000-000027000000}"/>
    <cellStyle name="通貨 2 4" xfId="36" xr:uid="{00000000-0005-0000-0000-000028000000}"/>
    <cellStyle name="通貨 2 4 2" xfId="91" xr:uid="{00000000-0005-0000-0000-000029000000}"/>
    <cellStyle name="通貨 2 5" xfId="50" xr:uid="{00000000-0005-0000-0000-00002A000000}"/>
    <cellStyle name="通貨 2 6" xfId="67" xr:uid="{00000000-0005-0000-0000-00002B000000}"/>
    <cellStyle name="通貨 2 7" xfId="79" xr:uid="{00000000-0005-0000-0000-00002C000000}"/>
    <cellStyle name="標準" xfId="0" builtinId="0"/>
    <cellStyle name="標準 10" xfId="48" xr:uid="{00000000-0005-0000-0000-00002E000000}"/>
    <cellStyle name="標準 2" xfId="2" xr:uid="{00000000-0005-0000-0000-00002F000000}"/>
    <cellStyle name="標準 2 2" xfId="9" xr:uid="{00000000-0005-0000-0000-000030000000}"/>
    <cellStyle name="標準 2 3" xfId="10" xr:uid="{00000000-0005-0000-0000-000031000000}"/>
    <cellStyle name="標準 2 4" xfId="19" xr:uid="{00000000-0005-0000-0000-000032000000}"/>
    <cellStyle name="標準 2 4 2" xfId="31" xr:uid="{00000000-0005-0000-0000-000033000000}"/>
    <cellStyle name="標準 2 5" xfId="21" xr:uid="{00000000-0005-0000-0000-000034000000}"/>
    <cellStyle name="標準 2 6" xfId="56" xr:uid="{00000000-0005-0000-0000-000035000000}"/>
    <cellStyle name="標準 3" xfId="3" xr:uid="{00000000-0005-0000-0000-000036000000}"/>
    <cellStyle name="標準 3 2" xfId="32" xr:uid="{00000000-0005-0000-0000-000037000000}"/>
    <cellStyle name="標準 3 2 2" xfId="63" xr:uid="{00000000-0005-0000-0000-000038000000}"/>
    <cellStyle name="標準 3 3" xfId="22" xr:uid="{00000000-0005-0000-0000-000039000000}"/>
    <cellStyle name="標準 4" xfId="1" xr:uid="{00000000-0005-0000-0000-00003A000000}"/>
    <cellStyle name="標準 4 2" xfId="55" xr:uid="{00000000-0005-0000-0000-00003B000000}"/>
    <cellStyle name="標準 5" xfId="11" xr:uid="{00000000-0005-0000-0000-00003C000000}"/>
    <cellStyle name="標準 5 2" xfId="12" xr:uid="{00000000-0005-0000-0000-00003D000000}"/>
    <cellStyle name="標準 5 2 2" xfId="27" xr:uid="{00000000-0005-0000-0000-00003E000000}"/>
    <cellStyle name="標準 5 2 2 2" xfId="45" xr:uid="{00000000-0005-0000-0000-00003F000000}"/>
    <cellStyle name="標準 5 2 2 2 2" xfId="100" xr:uid="{00000000-0005-0000-0000-000040000000}"/>
    <cellStyle name="標準 5 2 2 3" xfId="61" xr:uid="{00000000-0005-0000-0000-000041000000}"/>
    <cellStyle name="標準 5 2 2 4" xfId="76" xr:uid="{00000000-0005-0000-0000-000042000000}"/>
    <cellStyle name="標準 5 2 2 5" xfId="88" xr:uid="{00000000-0005-0000-0000-000043000000}"/>
    <cellStyle name="標準 5 2 3" xfId="39" xr:uid="{00000000-0005-0000-0000-000044000000}"/>
    <cellStyle name="標準 5 2 3 2" xfId="94" xr:uid="{00000000-0005-0000-0000-000045000000}"/>
    <cellStyle name="標準 5 2 4" xfId="53" xr:uid="{00000000-0005-0000-0000-000046000000}"/>
    <cellStyle name="標準 5 2 5" xfId="70" xr:uid="{00000000-0005-0000-0000-000047000000}"/>
    <cellStyle name="標準 5 2 6" xfId="82" xr:uid="{00000000-0005-0000-0000-000048000000}"/>
    <cellStyle name="標準 5 3" xfId="26" xr:uid="{00000000-0005-0000-0000-000049000000}"/>
    <cellStyle name="標準 5 3 2" xfId="44" xr:uid="{00000000-0005-0000-0000-00004A000000}"/>
    <cellStyle name="標準 5 3 2 2" xfId="99" xr:uid="{00000000-0005-0000-0000-00004B000000}"/>
    <cellStyle name="標準 5 3 3" xfId="60" xr:uid="{00000000-0005-0000-0000-00004C000000}"/>
    <cellStyle name="標準 5 3 4" xfId="75" xr:uid="{00000000-0005-0000-0000-00004D000000}"/>
    <cellStyle name="標準 5 3 5" xfId="87" xr:uid="{00000000-0005-0000-0000-00004E000000}"/>
    <cellStyle name="標準 5 4" xfId="38" xr:uid="{00000000-0005-0000-0000-00004F000000}"/>
    <cellStyle name="標準 5 4 2" xfId="93" xr:uid="{00000000-0005-0000-0000-000050000000}"/>
    <cellStyle name="標準 5 5" xfId="52" xr:uid="{00000000-0005-0000-0000-000051000000}"/>
    <cellStyle name="標準 5 6" xfId="69" xr:uid="{00000000-0005-0000-0000-000052000000}"/>
    <cellStyle name="標準 5 7" xfId="81" xr:uid="{00000000-0005-0000-0000-000053000000}"/>
    <cellStyle name="標準 6" xfId="13" xr:uid="{00000000-0005-0000-0000-000054000000}"/>
    <cellStyle name="標準 7" xfId="14" xr:uid="{00000000-0005-0000-0000-000055000000}"/>
    <cellStyle name="標準 7 2" xfId="28" xr:uid="{00000000-0005-0000-0000-000056000000}"/>
    <cellStyle name="標準 7 2 2" xfId="46" xr:uid="{00000000-0005-0000-0000-000057000000}"/>
    <cellStyle name="標準 7 2 2 2" xfId="101" xr:uid="{00000000-0005-0000-0000-000058000000}"/>
    <cellStyle name="標準 7 2 3" xfId="62" xr:uid="{00000000-0005-0000-0000-000059000000}"/>
    <cellStyle name="標準 7 2 4" xfId="77" xr:uid="{00000000-0005-0000-0000-00005A000000}"/>
    <cellStyle name="標準 7 2 5" xfId="89" xr:uid="{00000000-0005-0000-0000-00005B000000}"/>
    <cellStyle name="標準 7 3" xfId="40" xr:uid="{00000000-0005-0000-0000-00005C000000}"/>
    <cellStyle name="標準 7 3 2" xfId="95" xr:uid="{00000000-0005-0000-0000-00005D000000}"/>
    <cellStyle name="標準 7 4" xfId="54" xr:uid="{00000000-0005-0000-0000-00005E000000}"/>
    <cellStyle name="標準 7 5" xfId="71" xr:uid="{00000000-0005-0000-0000-00005F000000}"/>
    <cellStyle name="標準 7 6" xfId="83" xr:uid="{00000000-0005-0000-0000-000060000000}"/>
    <cellStyle name="標準 8" xfId="17" xr:uid="{00000000-0005-0000-0000-000061000000}"/>
    <cellStyle name="標準 8 2" xfId="34" xr:uid="{00000000-0005-0000-0000-000062000000}"/>
    <cellStyle name="標準 8 2 2" xfId="65" xr:uid="{00000000-0005-0000-0000-000063000000}"/>
    <cellStyle name="標準 8 3" xfId="30" xr:uid="{00000000-0005-0000-0000-000064000000}"/>
    <cellStyle name="標準 9" xfId="47" xr:uid="{00000000-0005-0000-0000-000065000000}"/>
  </cellStyles>
  <dxfs count="46">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ont>
        <color theme="0"/>
      </font>
      <fill>
        <patternFill patternType="none">
          <bgColor auto="1"/>
        </patternFill>
      </fill>
    </dxf>
    <dxf>
      <font>
        <color theme="0"/>
      </font>
    </dxf>
    <dxf>
      <fill>
        <patternFill patternType="gray0625"/>
      </fill>
    </dxf>
    <dxf>
      <fill>
        <patternFill patternType="gray0625"/>
      </fill>
    </dxf>
    <dxf>
      <fill>
        <patternFill patternType="gray0625">
          <bgColor auto="1"/>
        </patternFill>
      </fill>
    </dxf>
    <dxf>
      <fill>
        <patternFill patternType="gray0625"/>
      </fill>
    </dxf>
    <dxf>
      <fill>
        <patternFill patternType="gray0625"/>
      </fill>
    </dxf>
    <dxf>
      <fill>
        <patternFill patternType="gray0625">
          <bgColor auto="1"/>
        </patternFill>
      </fill>
    </dxf>
    <dxf>
      <fill>
        <patternFill patternType="gray0625">
          <bgColor auto="1"/>
        </patternFill>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bgColor auto="1"/>
        </patternFill>
      </fill>
    </dxf>
    <dxf>
      <font>
        <color theme="0"/>
      </font>
    </dxf>
    <dxf>
      <font>
        <color rgb="FFFF0000"/>
      </font>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gray0625">
          <bgColor auto="1"/>
        </patternFill>
      </fill>
    </dxf>
    <dxf>
      <fill>
        <patternFill patternType="darkTrellis">
          <fgColor rgb="FF3366FF"/>
          <bgColor auto="1"/>
        </patternFill>
      </fill>
    </dxf>
    <dxf>
      <fill>
        <patternFill patternType="darkTrellis">
          <fgColor rgb="FF3366FF"/>
          <bgColor auto="1"/>
        </patternFill>
      </fill>
    </dxf>
    <dxf>
      <fill>
        <patternFill patternType="darkTrellis">
          <fgColor rgb="FF3366FF"/>
          <bgColor auto="1"/>
        </patternFill>
      </fill>
    </dxf>
    <dxf>
      <fill>
        <patternFill patternType="darkTrellis">
          <fgColor rgb="FF3366FF"/>
          <bgColor auto="1"/>
        </patternFill>
      </fill>
    </dxf>
    <dxf>
      <fill>
        <patternFill patternType="darkTrellis">
          <fgColor rgb="FF3366FF"/>
          <bgColor auto="1"/>
        </patternFill>
      </fill>
    </dxf>
    <dxf>
      <fill>
        <patternFill patternType="darkTrellis">
          <fgColor rgb="FF3366FF"/>
          <bgColor auto="1"/>
        </patternFill>
      </fill>
    </dxf>
    <dxf>
      <font>
        <b val="0"/>
        <i val="0"/>
        <color theme="0"/>
      </font>
      <fill>
        <patternFill>
          <bgColor rgb="FFFF0000"/>
        </patternFill>
      </fill>
    </dxf>
    <dxf>
      <font>
        <b val="0"/>
        <i val="0"/>
        <color theme="0"/>
      </font>
      <fill>
        <patternFill>
          <bgColor rgb="FFFF0000"/>
        </patternFill>
      </fill>
    </dxf>
  </dxfs>
  <tableStyles count="0" defaultTableStyle="TableStyleMedium9" defaultPivotStyle="PivotStyleLight16"/>
  <colors>
    <mruColors>
      <color rgb="FF33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11</xdr:col>
          <xdr:colOff>47625</xdr:colOff>
          <xdr:row>21</xdr:row>
          <xdr:rowOff>133350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確認申請データを取り込む</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41</xdr:row>
          <xdr:rowOff>9525</xdr:rowOff>
        </xdr:from>
        <xdr:to>
          <xdr:col>11</xdr:col>
          <xdr:colOff>19050</xdr:colOff>
          <xdr:row>43</xdr:row>
          <xdr:rowOff>57150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印刷プレビュー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44</xdr:row>
          <xdr:rowOff>9525</xdr:rowOff>
        </xdr:from>
        <xdr:to>
          <xdr:col>11</xdr:col>
          <xdr:colOff>19050</xdr:colOff>
          <xdr:row>46</xdr:row>
          <xdr:rowOff>57150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複数依頼者　印刷プレビュー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50</xdr:row>
          <xdr:rowOff>9525</xdr:rowOff>
        </xdr:from>
        <xdr:to>
          <xdr:col>11</xdr:col>
          <xdr:colOff>19050</xdr:colOff>
          <xdr:row>52</xdr:row>
          <xdr:rowOff>57150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第五面　印刷プレビュー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53</xdr:row>
          <xdr:rowOff>9525</xdr:rowOff>
        </xdr:from>
        <xdr:to>
          <xdr:col>11</xdr:col>
          <xdr:colOff>19050</xdr:colOff>
          <xdr:row>55</xdr:row>
          <xdr:rowOff>57150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第五面(集約)印刷プレビュー</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47</xdr:row>
          <xdr:rowOff>9525</xdr:rowOff>
        </xdr:from>
        <xdr:to>
          <xdr:col>11</xdr:col>
          <xdr:colOff>19050</xdr:colOff>
          <xdr:row>49</xdr:row>
          <xdr:rowOff>57150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xdr:spPr>
          <xdr:txBody>
            <a:bodyPr vertOverflow="clip" wrap="square" lIns="36576" tIns="45720" rIns="36576" bIns="45720" anchor="ctr" upright="1"/>
            <a:lstStyle/>
            <a:p>
              <a:pPr algn="ctr" rtl="0">
                <a:defRPr sz="1000"/>
              </a:pPr>
              <a:r>
                <a:rPr lang="ja-JP" altLang="en-US" sz="1100" b="0" i="0" u="none" strike="noStrike" baseline="0">
                  <a:solidFill>
                    <a:srgbClr val="000000"/>
                  </a:solidFill>
                  <a:latin typeface="メイリオ"/>
                  <a:ea typeface="メイリオ"/>
                </a:rPr>
                <a:t>第四面　印刷プレビュー</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AT-BOX\hyouka\Users\esaki.ABHC\Desktop\&#30003;&#35531;&#26360;&#20316;&#25104;&#12471;&#12540;&#12488;\&#30003;&#35531;&#26360;&#20316;&#25104;&#12471;&#12540;&#12488;\0-1_&#30003;&#35531;&#26360;&#20316;&#25104;&#12471;&#12540;&#12488;&#65288;&#24314;&#31689;&#29289;&#65289;ver8.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ート構成"/>
      <sheetName val="入力シート（確認・工事届）"/>
      <sheetName val="入力シート（中間・完了）"/>
      <sheetName val="★確認申請書"/>
      <sheetName val="☆第四面追加"/>
      <sheetName val="☆第五面追加"/>
      <sheetName val="☆第六面追加"/>
      <sheetName val="★概要書"/>
      <sheetName val="★工事届"/>
      <sheetName val="★計画変更"/>
      <sheetName val="項目リスト"/>
      <sheetName val="★中間検査申請書"/>
      <sheetName val="★完了検査申請書"/>
      <sheetName val="☆連名用(確認)"/>
      <sheetName val="☆連名用(概要書)"/>
      <sheetName val="☆連名用(工事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R3" t="str">
            <v>一般財団法人愛知県建築住宅センター</v>
          </cell>
          <cell r="S3" t="str">
            <v>愛知県名古屋市中区</v>
          </cell>
        </row>
      </sheetData>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city.suzuka.lg.jp/safe/anzen/pdfs/pdf_7-6.pdf" TargetMode="External"/><Relationship Id="rId7" Type="http://schemas.openxmlformats.org/officeDocument/2006/relationships/printerSettings" Target="../printerSettings/printerSettings9.bin"/><Relationship Id="rId2" Type="http://schemas.openxmlformats.org/officeDocument/2006/relationships/hyperlink" Target="http://www.city.suzuka.lg.jp/safe/anzen/pdfs/pdf_7-6.pdf" TargetMode="External"/><Relationship Id="rId1" Type="http://schemas.openxmlformats.org/officeDocument/2006/relationships/hyperlink" Target="http://www.city.suzuka.lg.jp/safe/anzen/pdfs/pdf_7-6.pdf" TargetMode="External"/><Relationship Id="rId6" Type="http://schemas.openxmlformats.org/officeDocument/2006/relationships/hyperlink" Target="http://www5.city.yokkaichi.mie.jp/secure/40938/map_sekisetu.pdf" TargetMode="External"/><Relationship Id="rId5" Type="http://schemas.openxmlformats.org/officeDocument/2006/relationships/hyperlink" Target="http://www5.city.yokkaichi.mie.jp/secure/40938/map_sekisetu.pdf" TargetMode="External"/><Relationship Id="rId4" Type="http://schemas.openxmlformats.org/officeDocument/2006/relationships/hyperlink" Target="http://www5.city.yokkaichi.mie.jp/secure/40938/map_sekisetu.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8"/>
  <sheetViews>
    <sheetView showGridLines="0" showZeros="0" tabSelected="1" workbookViewId="0"/>
  </sheetViews>
  <sheetFormatPr defaultColWidth="3.125" defaultRowHeight="13.5" x14ac:dyDescent="0.15"/>
  <cols>
    <col min="1" max="16384" width="3.125" style="26"/>
  </cols>
  <sheetData>
    <row r="1" spans="1:16" ht="18.75" customHeight="1" x14ac:dyDescent="0.15">
      <c r="A1" s="112" t="s">
        <v>513</v>
      </c>
      <c r="N1" s="27" t="s">
        <v>1482</v>
      </c>
    </row>
    <row r="2" spans="1:16" ht="7.5" customHeight="1" x14ac:dyDescent="0.15"/>
    <row r="3" spans="1:16" ht="13.5" customHeight="1" x14ac:dyDescent="0.15">
      <c r="A3" s="25" t="s">
        <v>1110</v>
      </c>
      <c r="N3" s="27"/>
    </row>
    <row r="4" spans="1:16" ht="13.5" customHeight="1" x14ac:dyDescent="0.15">
      <c r="B4" s="25" t="s">
        <v>514</v>
      </c>
    </row>
    <row r="5" spans="1:16" ht="13.5" customHeight="1" x14ac:dyDescent="0.15">
      <c r="C5" s="28" t="s">
        <v>515</v>
      </c>
    </row>
    <row r="6" spans="1:16" ht="13.5" customHeight="1" x14ac:dyDescent="0.15">
      <c r="C6" s="28" t="s">
        <v>677</v>
      </c>
    </row>
    <row r="7" spans="1:16" ht="13.5" customHeight="1" x14ac:dyDescent="0.15">
      <c r="B7" s="28"/>
    </row>
    <row r="8" spans="1:16" ht="13.5" customHeight="1" x14ac:dyDescent="0.15">
      <c r="B8" s="28"/>
      <c r="C8" s="585" t="s">
        <v>676</v>
      </c>
      <c r="D8" s="586"/>
      <c r="E8" s="586"/>
      <c r="F8" s="586"/>
      <c r="G8" s="586"/>
      <c r="H8" s="586"/>
      <c r="I8" s="586"/>
      <c r="J8" s="586"/>
      <c r="K8" s="586"/>
      <c r="L8" s="587"/>
    </row>
    <row r="9" spans="1:16" ht="13.5" customHeight="1" x14ac:dyDescent="0.15">
      <c r="B9" s="28"/>
    </row>
    <row r="10" spans="1:16" ht="13.5" customHeight="1" x14ac:dyDescent="0.15">
      <c r="C10" s="26" t="s">
        <v>516</v>
      </c>
      <c r="N10" s="29"/>
      <c r="O10" s="29"/>
      <c r="P10" s="29"/>
    </row>
    <row r="11" spans="1:16" ht="13.5" customHeight="1" x14ac:dyDescent="0.15">
      <c r="C11" s="26" t="s">
        <v>517</v>
      </c>
      <c r="N11" s="29"/>
      <c r="O11" s="29"/>
      <c r="P11" s="29"/>
    </row>
    <row r="12" spans="1:16" ht="13.5" customHeight="1" x14ac:dyDescent="0.15">
      <c r="C12" s="30"/>
      <c r="D12" s="31"/>
      <c r="E12" s="32"/>
      <c r="F12" s="26" t="s">
        <v>518</v>
      </c>
      <c r="N12" s="29"/>
      <c r="O12" s="29"/>
      <c r="P12" s="29"/>
    </row>
    <row r="13" spans="1:16" ht="13.5" customHeight="1" x14ac:dyDescent="0.15">
      <c r="C13" s="33"/>
      <c r="D13" s="34"/>
      <c r="E13" s="35"/>
      <c r="F13" s="26" t="s">
        <v>519</v>
      </c>
      <c r="N13" s="29"/>
      <c r="O13" s="29"/>
      <c r="P13" s="29"/>
    </row>
    <row r="14" spans="1:16" ht="13.5" customHeight="1" x14ac:dyDescent="0.15">
      <c r="C14" s="36"/>
      <c r="D14" s="37"/>
      <c r="E14" s="38"/>
      <c r="F14" s="26" t="s">
        <v>520</v>
      </c>
      <c r="N14" s="29"/>
      <c r="O14" s="29"/>
      <c r="P14" s="29"/>
    </row>
    <row r="15" spans="1:16" ht="13.5" customHeight="1" x14ac:dyDescent="0.15">
      <c r="C15" s="129"/>
      <c r="D15" s="130"/>
      <c r="E15" s="131"/>
      <c r="F15" s="29" t="s">
        <v>675</v>
      </c>
      <c r="N15" s="29"/>
      <c r="O15" s="29"/>
      <c r="P15" s="29"/>
    </row>
    <row r="16" spans="1:16" ht="13.5" customHeight="1" x14ac:dyDescent="0.15">
      <c r="C16" s="39"/>
      <c r="D16" s="40"/>
      <c r="E16" s="41"/>
      <c r="F16" s="29" t="s">
        <v>521</v>
      </c>
      <c r="N16" s="29"/>
      <c r="O16" s="29"/>
      <c r="P16" s="29"/>
    </row>
    <row r="17" spans="3:46" ht="13.5" customHeight="1" x14ac:dyDescent="0.15">
      <c r="C17" s="68"/>
      <c r="D17" s="69"/>
      <c r="E17" s="70"/>
      <c r="F17" s="132" t="s">
        <v>1261</v>
      </c>
      <c r="N17" s="29"/>
      <c r="O17" s="29"/>
      <c r="P17" s="29"/>
    </row>
    <row r="20" spans="3:46" x14ac:dyDescent="0.15">
      <c r="M20" s="595" t="s">
        <v>1251</v>
      </c>
      <c r="N20" s="595"/>
      <c r="O20" s="595"/>
      <c r="P20" s="595"/>
      <c r="Q20" s="595"/>
      <c r="R20" s="595"/>
      <c r="S20" s="595"/>
      <c r="T20" s="595"/>
      <c r="U20" s="595"/>
      <c r="V20" s="596"/>
      <c r="W20" s="596"/>
      <c r="X20" s="596"/>
      <c r="Y20" s="596"/>
      <c r="Z20" s="597" t="s">
        <v>1480</v>
      </c>
      <c r="AA20" s="597"/>
      <c r="AB20" s="597"/>
      <c r="AC20" s="597"/>
      <c r="AD20" s="597"/>
      <c r="AE20" s="597"/>
      <c r="AF20" s="597"/>
      <c r="AG20" s="597"/>
    </row>
    <row r="21" spans="3:46" x14ac:dyDescent="0.15">
      <c r="M21" s="588" t="s">
        <v>1299</v>
      </c>
      <c r="N21" s="589"/>
      <c r="O21" s="589"/>
      <c r="P21" s="589"/>
      <c r="Q21" s="589"/>
      <c r="R21" s="590"/>
      <c r="S21" s="591"/>
      <c r="T21" s="592"/>
      <c r="U21" s="592"/>
      <c r="V21" s="592"/>
      <c r="W21" s="592"/>
      <c r="X21" s="592"/>
      <c r="Y21" s="592"/>
      <c r="Z21" s="592"/>
      <c r="AA21" s="592"/>
      <c r="AB21" s="592"/>
      <c r="AC21" s="592"/>
      <c r="AD21" s="592"/>
      <c r="AE21" s="592"/>
      <c r="AF21" s="592"/>
      <c r="AG21" s="592"/>
      <c r="AH21" s="592"/>
      <c r="AI21" s="592"/>
      <c r="AJ21" s="592"/>
      <c r="AK21" s="592"/>
      <c r="AL21" s="592"/>
      <c r="AM21" s="592"/>
      <c r="AN21" s="592"/>
      <c r="AO21" s="592"/>
      <c r="AP21" s="592"/>
      <c r="AQ21" s="592"/>
      <c r="AR21" s="592"/>
      <c r="AS21" s="592"/>
      <c r="AT21" s="593"/>
    </row>
    <row r="22" spans="3:46" x14ac:dyDescent="0.15">
      <c r="M22" s="588" t="s">
        <v>1300</v>
      </c>
      <c r="N22" s="589"/>
      <c r="O22" s="589"/>
      <c r="P22" s="589"/>
      <c r="Q22" s="589"/>
      <c r="R22" s="590"/>
      <c r="S22" s="594"/>
      <c r="T22" s="592"/>
      <c r="U22" s="592"/>
      <c r="V22" s="592"/>
      <c r="W22" s="592"/>
      <c r="X22" s="592"/>
      <c r="Y22" s="592"/>
      <c r="Z22" s="592"/>
      <c r="AA22" s="592"/>
      <c r="AB22" s="592"/>
      <c r="AC22" s="592"/>
      <c r="AD22" s="592"/>
      <c r="AE22" s="592"/>
      <c r="AF22" s="592"/>
      <c r="AG22" s="592"/>
      <c r="AH22" s="592"/>
      <c r="AI22" s="592"/>
      <c r="AJ22" s="592"/>
      <c r="AK22" s="592"/>
      <c r="AL22" s="592"/>
      <c r="AM22" s="592"/>
      <c r="AN22" s="592"/>
      <c r="AO22" s="592"/>
      <c r="AP22" s="592"/>
      <c r="AQ22" s="592"/>
      <c r="AR22" s="592"/>
      <c r="AS22" s="592"/>
      <c r="AT22" s="593"/>
    </row>
    <row r="24" spans="3:46" x14ac:dyDescent="0.15">
      <c r="C24" s="220" t="s">
        <v>1283</v>
      </c>
      <c r="D24" s="220" t="s">
        <v>1387</v>
      </c>
    </row>
    <row r="25" spans="3:46" x14ac:dyDescent="0.15">
      <c r="D25" s="71" t="s">
        <v>1392</v>
      </c>
    </row>
    <row r="27" spans="3:46" x14ac:dyDescent="0.15">
      <c r="C27" s="585" t="s">
        <v>1393</v>
      </c>
      <c r="D27" s="586"/>
      <c r="E27" s="586"/>
      <c r="F27" s="586"/>
      <c r="G27" s="586"/>
      <c r="H27" s="586"/>
      <c r="I27" s="586"/>
      <c r="J27" s="586"/>
      <c r="K27" s="586"/>
      <c r="L27" s="587"/>
    </row>
    <row r="30" spans="3:46" x14ac:dyDescent="0.15">
      <c r="C30" s="220" t="s">
        <v>1283</v>
      </c>
      <c r="D30" s="220" t="s">
        <v>1388</v>
      </c>
      <c r="E30" s="221"/>
    </row>
    <row r="31" spans="3:46" x14ac:dyDescent="0.15">
      <c r="D31" s="71" t="s">
        <v>1389</v>
      </c>
    </row>
    <row r="33" spans="2:14" x14ac:dyDescent="0.15">
      <c r="C33" s="585" t="s">
        <v>1390</v>
      </c>
      <c r="D33" s="586"/>
      <c r="E33" s="586"/>
      <c r="F33" s="586"/>
      <c r="G33" s="586"/>
      <c r="H33" s="586"/>
      <c r="I33" s="586"/>
      <c r="J33" s="586"/>
      <c r="K33" s="586"/>
      <c r="L33" s="587"/>
    </row>
    <row r="34" spans="2:14" x14ac:dyDescent="0.15">
      <c r="N34" s="26" t="s">
        <v>1444</v>
      </c>
    </row>
    <row r="35" spans="2:14" x14ac:dyDescent="0.15">
      <c r="C35" s="585" t="s">
        <v>1391</v>
      </c>
      <c r="D35" s="586"/>
      <c r="E35" s="586"/>
      <c r="F35" s="586"/>
      <c r="G35" s="586"/>
      <c r="H35" s="586"/>
      <c r="I35" s="586"/>
      <c r="J35" s="586"/>
      <c r="K35" s="586"/>
      <c r="L35" s="587"/>
    </row>
    <row r="37" spans="2:14" x14ac:dyDescent="0.15">
      <c r="B37" s="222" t="s">
        <v>1284</v>
      </c>
      <c r="C37" s="222"/>
    </row>
    <row r="38" spans="2:14" x14ac:dyDescent="0.15">
      <c r="B38" s="222"/>
      <c r="C38" s="222" t="s">
        <v>1298</v>
      </c>
    </row>
    <row r="39" spans="2:14" x14ac:dyDescent="0.15">
      <c r="B39" s="222"/>
      <c r="C39" s="222" t="s">
        <v>1285</v>
      </c>
    </row>
    <row r="40" spans="2:14" x14ac:dyDescent="0.15">
      <c r="C40" s="222" t="s">
        <v>1445</v>
      </c>
    </row>
    <row r="58" spans="1:4" x14ac:dyDescent="0.15">
      <c r="A58" s="222" t="s">
        <v>1286</v>
      </c>
      <c r="B58" s="222"/>
      <c r="C58" s="222"/>
      <c r="D58" s="222"/>
    </row>
    <row r="59" spans="1:4" x14ac:dyDescent="0.15">
      <c r="A59" s="222"/>
      <c r="B59" s="222" t="s">
        <v>705</v>
      </c>
      <c r="C59" s="222" t="s">
        <v>1287</v>
      </c>
      <c r="D59" s="222"/>
    </row>
    <row r="60" spans="1:4" x14ac:dyDescent="0.15">
      <c r="A60" s="222"/>
      <c r="B60" s="222"/>
      <c r="C60" s="222" t="s">
        <v>1288</v>
      </c>
      <c r="D60" s="222"/>
    </row>
    <row r="61" spans="1:4" x14ac:dyDescent="0.15">
      <c r="A61" s="222"/>
      <c r="B61" s="222" t="s">
        <v>705</v>
      </c>
      <c r="C61" s="222" t="s">
        <v>1289</v>
      </c>
      <c r="D61" s="222"/>
    </row>
    <row r="62" spans="1:4" x14ac:dyDescent="0.15">
      <c r="A62" s="222"/>
      <c r="B62" s="222"/>
      <c r="C62" s="222" t="s">
        <v>1290</v>
      </c>
      <c r="D62" s="222"/>
    </row>
    <row r="63" spans="1:4" x14ac:dyDescent="0.15">
      <c r="A63" s="222"/>
      <c r="B63" s="222"/>
      <c r="C63" s="222"/>
      <c r="D63" s="222"/>
    </row>
    <row r="64" spans="1:4" x14ac:dyDescent="0.15">
      <c r="A64" s="222" t="s">
        <v>1291</v>
      </c>
      <c r="B64" s="222"/>
      <c r="C64" s="222"/>
      <c r="D64" s="222"/>
    </row>
    <row r="65" spans="1:4" x14ac:dyDescent="0.15">
      <c r="A65" s="222"/>
      <c r="B65" s="222" t="s">
        <v>1292</v>
      </c>
      <c r="C65" s="222"/>
      <c r="D65" s="222"/>
    </row>
    <row r="66" spans="1:4" x14ac:dyDescent="0.15">
      <c r="A66" s="222"/>
      <c r="B66" s="222" t="s">
        <v>1293</v>
      </c>
      <c r="C66" s="222"/>
      <c r="D66" s="222"/>
    </row>
    <row r="67" spans="1:4" x14ac:dyDescent="0.15">
      <c r="A67" s="222"/>
      <c r="B67" s="222" t="s">
        <v>1294</v>
      </c>
      <c r="C67" s="222"/>
      <c r="D67" s="222"/>
    </row>
    <row r="68" spans="1:4" x14ac:dyDescent="0.15">
      <c r="A68" s="222"/>
      <c r="B68" s="222" t="s">
        <v>1295</v>
      </c>
      <c r="C68" s="222"/>
      <c r="D68" s="222"/>
    </row>
  </sheetData>
  <sheetProtection algorithmName="SHA-512" hashValue="nhwtK+paG33xvrkqk+aOCvKoeloGmV4Fm0ztNOaebrpcF46lwSDxt5Ce9Qc4H5WFP4Ej3ZjyWvG9zfajM/JnxQ==" saltValue="koMMN6gISrhk6QTAkxbSww==" spinCount="100000" sheet="1" objects="1" scenarios="1" selectLockedCells="1"/>
  <mergeCells count="10">
    <mergeCell ref="C35:L35"/>
    <mergeCell ref="C8:L8"/>
    <mergeCell ref="M21:R21"/>
    <mergeCell ref="M22:R22"/>
    <mergeCell ref="S21:AT21"/>
    <mergeCell ref="S22:AT22"/>
    <mergeCell ref="M20:Y20"/>
    <mergeCell ref="Z20:AG20"/>
    <mergeCell ref="C33:L33"/>
    <mergeCell ref="C27:L27"/>
  </mergeCells>
  <phoneticPr fontId="37"/>
  <conditionalFormatting sqref="M21:AT22">
    <cfRule type="expression" dxfId="45" priority="2">
      <formula>$M$21="◆！Error！◆"</formula>
    </cfRule>
  </conditionalFormatting>
  <conditionalFormatting sqref="M20">
    <cfRule type="expression" dxfId="44" priority="1">
      <formula>$M$20="◆！Error！◆"</formula>
    </cfRule>
  </conditionalFormatting>
  <dataValidations count="1">
    <dataValidation type="list" allowBlank="1" showInputMessage="1" showErrorMessage="1" promptTitle="取り込み可能 確認申請ファイルのバージョン" prompt="リストにあるバージョンのファイルは取り込むことができます。" sqref="Z20:AG20" xr:uid="{00000000-0002-0000-0000-000000000000}">
      <formula1>Ver</formula1>
    </dataValidation>
  </dataValidations>
  <hyperlinks>
    <hyperlink ref="C8:L8" location="入力シート!A5" tooltip="入力シートへ移動します" display="「入力シート」へ" xr:uid="{00000000-0004-0000-0000-000000000000}"/>
    <hyperlink ref="C33:L33" location="☆第五面!A1" tooltip="☆第五面へ移動します" display="「☆第五面」へ" xr:uid="{00000000-0004-0000-0000-000001000000}"/>
    <hyperlink ref="C35:L35" location="'☆第五面 (集約)'!A1" tooltip="☆第五面（集約）へ移動します" display="「☆第五面（集約）」へ" xr:uid="{00000000-0004-0000-0000-000002000000}"/>
    <hyperlink ref="C27:L27" location="☆第四面!A1" tooltip="☆第四面へ移動します" display="「☆第四面」へ" xr:uid="{00000000-0004-0000-0000-000003000000}"/>
  </hyperlinks>
  <pageMargins left="0.70866141732283472" right="0.70866141732283472" top="0.74803149606299213" bottom="0.74803149606299213" header="0.31496062992125984" footer="0.31496062992125984"/>
  <pageSetup paperSize="9" orientation="portrait" r:id="rId1"/>
  <headerFooter>
    <oddFooter>&amp;L&amp;08 2021/05/10 Ver.3.5&amp;R&amp;08一般財団法人 愛知県建築住宅センター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確認申請データを取り込む">
                <anchor moveWithCells="1">
                  <from>
                    <xdr:col>2</xdr:col>
                    <xdr:colOff>0</xdr:colOff>
                    <xdr:row>19</xdr:row>
                    <xdr:rowOff>19050</xdr:rowOff>
                  </from>
                  <to>
                    <xdr:col>11</xdr:col>
                    <xdr:colOff>47625</xdr:colOff>
                    <xdr:row>21</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印刷プレビュー">
                <anchor moveWithCells="1" sizeWithCells="1">
                  <from>
                    <xdr:col>2</xdr:col>
                    <xdr:colOff>28575</xdr:colOff>
                    <xdr:row>41</xdr:row>
                    <xdr:rowOff>9525</xdr:rowOff>
                  </from>
                  <to>
                    <xdr:col>11</xdr:col>
                    <xdr:colOff>19050</xdr:colOff>
                    <xdr:row>43</xdr:row>
                    <xdr:rowOff>57150</xdr:rowOff>
                  </to>
                </anchor>
              </controlPr>
            </control>
          </mc:Choice>
        </mc:AlternateContent>
        <mc:AlternateContent xmlns:mc="http://schemas.openxmlformats.org/markup-compatibility/2006">
          <mc:Choice Requires="x14">
            <control shapeId="2051" r:id="rId6" name="Button 3">
              <controlPr defaultSize="0" print="0" autoFill="0" autoPict="0" macro="[0]!複数依頼者印刷プレビュー">
                <anchor moveWithCells="1" sizeWithCells="1">
                  <from>
                    <xdr:col>2</xdr:col>
                    <xdr:colOff>28575</xdr:colOff>
                    <xdr:row>44</xdr:row>
                    <xdr:rowOff>9525</xdr:rowOff>
                  </from>
                  <to>
                    <xdr:col>11</xdr:col>
                    <xdr:colOff>19050</xdr:colOff>
                    <xdr:row>46</xdr:row>
                    <xdr:rowOff>57150</xdr:rowOff>
                  </to>
                </anchor>
              </controlPr>
            </control>
          </mc:Choice>
        </mc:AlternateContent>
        <mc:AlternateContent xmlns:mc="http://schemas.openxmlformats.org/markup-compatibility/2006">
          <mc:Choice Requires="x14">
            <control shapeId="2052" r:id="rId7" name="Button 4">
              <controlPr defaultSize="0" print="0" autoFill="0" autoPict="0" macro="[0]!第五面印刷プレビュー">
                <anchor moveWithCells="1" sizeWithCells="1">
                  <from>
                    <xdr:col>2</xdr:col>
                    <xdr:colOff>28575</xdr:colOff>
                    <xdr:row>50</xdr:row>
                    <xdr:rowOff>9525</xdr:rowOff>
                  </from>
                  <to>
                    <xdr:col>11</xdr:col>
                    <xdr:colOff>19050</xdr:colOff>
                    <xdr:row>52</xdr:row>
                    <xdr:rowOff>57150</xdr:rowOff>
                  </to>
                </anchor>
              </controlPr>
            </control>
          </mc:Choice>
        </mc:AlternateContent>
        <mc:AlternateContent xmlns:mc="http://schemas.openxmlformats.org/markup-compatibility/2006">
          <mc:Choice Requires="x14">
            <control shapeId="2053" r:id="rId8" name="Button 5">
              <controlPr defaultSize="0" print="0" autoFill="0" autoPict="0" macro="[0]!第五面集約印刷プレビュー">
                <anchor moveWithCells="1" sizeWithCells="1">
                  <from>
                    <xdr:col>2</xdr:col>
                    <xdr:colOff>28575</xdr:colOff>
                    <xdr:row>53</xdr:row>
                    <xdr:rowOff>9525</xdr:rowOff>
                  </from>
                  <to>
                    <xdr:col>11</xdr:col>
                    <xdr:colOff>19050</xdr:colOff>
                    <xdr:row>55</xdr:row>
                    <xdr:rowOff>57150</xdr:rowOff>
                  </to>
                </anchor>
              </controlPr>
            </control>
          </mc:Choice>
        </mc:AlternateContent>
        <mc:AlternateContent xmlns:mc="http://schemas.openxmlformats.org/markup-compatibility/2006">
          <mc:Choice Requires="x14">
            <control shapeId="2054" r:id="rId9" name="Button 6">
              <controlPr defaultSize="0" print="0" autoFill="0" autoPict="0" macro="[0]!第四面印刷プレビュー">
                <anchor moveWithCells="1" sizeWithCells="1">
                  <from>
                    <xdr:col>2</xdr:col>
                    <xdr:colOff>28575</xdr:colOff>
                    <xdr:row>47</xdr:row>
                    <xdr:rowOff>9525</xdr:rowOff>
                  </from>
                  <to>
                    <xdr:col>11</xdr:col>
                    <xdr:colOff>19050</xdr:colOff>
                    <xdr:row>49</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Y69"/>
  <sheetViews>
    <sheetView zoomScaleNormal="100" workbookViewId="0"/>
  </sheetViews>
  <sheetFormatPr defaultColWidth="8.75" defaultRowHeight="18.75" x14ac:dyDescent="0.15"/>
  <cols>
    <col min="1" max="1" width="8.75" style="219"/>
    <col min="2" max="16384" width="8.75" style="90"/>
  </cols>
  <sheetData>
    <row r="1" spans="1:25" x14ac:dyDescent="0.15">
      <c r="A1" s="219" t="s">
        <v>1281</v>
      </c>
      <c r="B1" s="90" t="s">
        <v>720</v>
      </c>
      <c r="P1" s="90" t="s">
        <v>721</v>
      </c>
      <c r="R1" s="90" t="s">
        <v>1069</v>
      </c>
    </row>
    <row r="2" spans="1:25" x14ac:dyDescent="0.15">
      <c r="A2" s="219" t="s">
        <v>1282</v>
      </c>
      <c r="B2" s="90" t="s">
        <v>722</v>
      </c>
      <c r="C2" s="90" t="s">
        <v>723</v>
      </c>
      <c r="D2" s="90" t="s">
        <v>724</v>
      </c>
      <c r="E2" s="90" t="s">
        <v>725</v>
      </c>
      <c r="F2" s="90" t="s">
        <v>726</v>
      </c>
      <c r="G2" s="90" t="s">
        <v>727</v>
      </c>
      <c r="H2" s="90" t="s">
        <v>728</v>
      </c>
      <c r="I2" s="90" t="s">
        <v>729</v>
      </c>
      <c r="J2" s="90" t="s">
        <v>730</v>
      </c>
      <c r="K2" s="90" t="s">
        <v>731</v>
      </c>
      <c r="L2" s="90" t="s">
        <v>732</v>
      </c>
      <c r="M2" s="90" t="s">
        <v>733</v>
      </c>
      <c r="N2" s="90" t="s">
        <v>734</v>
      </c>
      <c r="O2" s="90" t="s">
        <v>735</v>
      </c>
      <c r="P2" s="90" t="s">
        <v>736</v>
      </c>
      <c r="Q2" s="90" t="s">
        <v>737</v>
      </c>
      <c r="R2" s="90" t="s">
        <v>1070</v>
      </c>
      <c r="S2" s="90" t="s">
        <v>1071</v>
      </c>
      <c r="T2" s="90" t="s">
        <v>1072</v>
      </c>
      <c r="U2" s="90" t="s">
        <v>1073</v>
      </c>
      <c r="V2" s="90" t="s">
        <v>1268</v>
      </c>
      <c r="W2" s="90" t="s">
        <v>1424</v>
      </c>
      <c r="X2" s="90" t="s">
        <v>1433</v>
      </c>
      <c r="Y2" s="90" t="s">
        <v>1457</v>
      </c>
    </row>
    <row r="3" spans="1:25" x14ac:dyDescent="0.15">
      <c r="A3" s="574" t="s">
        <v>1480</v>
      </c>
      <c r="B3" s="90" t="s">
        <v>738</v>
      </c>
      <c r="C3" s="90" t="s">
        <v>739</v>
      </c>
      <c r="D3" s="90" t="s">
        <v>537</v>
      </c>
      <c r="E3" s="90" t="s">
        <v>537</v>
      </c>
      <c r="F3" s="90" t="s">
        <v>740</v>
      </c>
      <c r="G3" s="90" t="s">
        <v>279</v>
      </c>
      <c r="I3" s="90" t="s">
        <v>741</v>
      </c>
      <c r="J3" s="90" t="s">
        <v>742</v>
      </c>
      <c r="K3" s="90" t="s">
        <v>743</v>
      </c>
      <c r="M3" s="90" t="s">
        <v>744</v>
      </c>
      <c r="N3" s="90" t="s">
        <v>489</v>
      </c>
      <c r="O3" s="90" t="s">
        <v>745</v>
      </c>
      <c r="P3" s="90" t="s">
        <v>746</v>
      </c>
      <c r="Q3" s="90">
        <v>11</v>
      </c>
      <c r="R3" s="90" t="s">
        <v>1035</v>
      </c>
      <c r="S3" s="90" t="s">
        <v>1036</v>
      </c>
      <c r="T3" s="90" t="s">
        <v>486</v>
      </c>
      <c r="U3" s="90" t="s">
        <v>1068</v>
      </c>
      <c r="V3" s="90" t="s">
        <v>1269</v>
      </c>
      <c r="Y3" s="90" t="s">
        <v>1458</v>
      </c>
    </row>
    <row r="4" spans="1:25" x14ac:dyDescent="0.15">
      <c r="A4" s="574" t="s">
        <v>1479</v>
      </c>
      <c r="B4" s="90" t="s">
        <v>747</v>
      </c>
      <c r="D4" s="90" t="s">
        <v>748</v>
      </c>
      <c r="E4" s="90" t="s">
        <v>748</v>
      </c>
      <c r="F4" s="90" t="s">
        <v>739</v>
      </c>
      <c r="G4" s="90" t="s">
        <v>77</v>
      </c>
      <c r="H4" s="90" t="s">
        <v>749</v>
      </c>
      <c r="I4" s="90" t="s">
        <v>750</v>
      </c>
      <c r="J4" s="90" t="s">
        <v>742</v>
      </c>
      <c r="K4" s="90" t="s">
        <v>751</v>
      </c>
      <c r="L4" s="90" t="s">
        <v>725</v>
      </c>
      <c r="M4" s="90" t="s">
        <v>752</v>
      </c>
      <c r="N4" s="90" t="s">
        <v>753</v>
      </c>
      <c r="O4" s="90" t="s">
        <v>754</v>
      </c>
      <c r="P4" s="90" t="s">
        <v>755</v>
      </c>
      <c r="Q4" s="90">
        <v>12</v>
      </c>
      <c r="R4" s="90" t="s">
        <v>1074</v>
      </c>
      <c r="S4" s="90" t="s">
        <v>1037</v>
      </c>
      <c r="T4" s="90" t="s">
        <v>1040</v>
      </c>
      <c r="U4" s="90" t="s">
        <v>1044</v>
      </c>
      <c r="V4" s="90" t="s">
        <v>1271</v>
      </c>
      <c r="W4" s="90" t="s">
        <v>1425</v>
      </c>
      <c r="X4" s="90" t="s">
        <v>1434</v>
      </c>
      <c r="Y4" s="90" t="s">
        <v>1459</v>
      </c>
    </row>
    <row r="5" spans="1:25" x14ac:dyDescent="0.15">
      <c r="A5" s="574" t="s">
        <v>1475</v>
      </c>
      <c r="B5" s="90" t="s">
        <v>756</v>
      </c>
      <c r="D5" s="90" t="s">
        <v>757</v>
      </c>
      <c r="E5" s="90" t="s">
        <v>757</v>
      </c>
      <c r="F5" s="90" t="s">
        <v>537</v>
      </c>
      <c r="G5" s="90" t="s">
        <v>385</v>
      </c>
      <c r="H5" s="90" t="s">
        <v>758</v>
      </c>
      <c r="I5" s="90" t="s">
        <v>759</v>
      </c>
      <c r="J5" s="90" t="s">
        <v>742</v>
      </c>
      <c r="K5" s="90" t="s">
        <v>760</v>
      </c>
      <c r="L5" s="90" t="s">
        <v>761</v>
      </c>
      <c r="M5" s="90" t="s">
        <v>762</v>
      </c>
      <c r="N5" s="90" t="s">
        <v>763</v>
      </c>
      <c r="O5" s="90" t="s">
        <v>764</v>
      </c>
      <c r="P5" s="90" t="s">
        <v>765</v>
      </c>
      <c r="Q5" s="90">
        <v>13</v>
      </c>
      <c r="S5" s="90" t="s">
        <v>1038</v>
      </c>
      <c r="T5" s="90" t="s">
        <v>1041</v>
      </c>
      <c r="U5" s="90" t="s">
        <v>1045</v>
      </c>
      <c r="V5" s="90" t="s">
        <v>1270</v>
      </c>
      <c r="W5" s="90" t="s">
        <v>1426</v>
      </c>
      <c r="X5" s="90" t="s">
        <v>1435</v>
      </c>
      <c r="Y5" s="90" t="s">
        <v>1460</v>
      </c>
    </row>
    <row r="6" spans="1:25" x14ac:dyDescent="0.15">
      <c r="A6" s="574" t="s">
        <v>1470</v>
      </c>
      <c r="D6" s="90" t="s">
        <v>766</v>
      </c>
      <c r="E6" s="90" t="s">
        <v>766</v>
      </c>
      <c r="F6" s="90" t="s">
        <v>748</v>
      </c>
      <c r="G6" s="90" t="s">
        <v>191</v>
      </c>
      <c r="H6" s="90" t="s">
        <v>767</v>
      </c>
      <c r="I6" s="90" t="s">
        <v>768</v>
      </c>
      <c r="J6" s="90" t="s">
        <v>769</v>
      </c>
      <c r="K6" s="90" t="s">
        <v>770</v>
      </c>
      <c r="L6" s="90" t="s">
        <v>771</v>
      </c>
      <c r="M6" s="90" t="s">
        <v>772</v>
      </c>
      <c r="N6" s="90" t="s">
        <v>773</v>
      </c>
      <c r="O6" s="90" t="s">
        <v>774</v>
      </c>
      <c r="P6" s="90" t="s">
        <v>775</v>
      </c>
      <c r="Q6" s="90">
        <v>14</v>
      </c>
      <c r="S6" s="90" t="s">
        <v>1039</v>
      </c>
      <c r="T6" s="90" t="s">
        <v>1067</v>
      </c>
      <c r="W6" s="90" t="s">
        <v>1427</v>
      </c>
      <c r="X6" s="90" t="s">
        <v>1436</v>
      </c>
      <c r="Y6" s="90" t="s">
        <v>1461</v>
      </c>
    </row>
    <row r="7" spans="1:25" x14ac:dyDescent="0.15">
      <c r="A7" s="569" t="s">
        <v>1474</v>
      </c>
      <c r="D7" s="90" t="s">
        <v>776</v>
      </c>
      <c r="E7" s="90" t="s">
        <v>776</v>
      </c>
      <c r="F7" s="90" t="s">
        <v>757</v>
      </c>
      <c r="G7" s="90" t="s">
        <v>777</v>
      </c>
      <c r="H7" s="90" t="s">
        <v>778</v>
      </c>
      <c r="I7" s="90" t="s">
        <v>779</v>
      </c>
      <c r="J7" s="90" t="s">
        <v>780</v>
      </c>
      <c r="K7" s="90" t="s">
        <v>781</v>
      </c>
      <c r="L7" s="90" t="s">
        <v>782</v>
      </c>
      <c r="M7" s="90" t="s">
        <v>783</v>
      </c>
      <c r="N7" s="90" t="s">
        <v>784</v>
      </c>
      <c r="O7" s="91" t="s">
        <v>785</v>
      </c>
      <c r="P7" s="90" t="s">
        <v>786</v>
      </c>
      <c r="Q7" s="90">
        <v>15</v>
      </c>
      <c r="T7" s="90" t="s">
        <v>1042</v>
      </c>
      <c r="W7" s="90" t="s">
        <v>1428</v>
      </c>
      <c r="X7" s="90" t="s">
        <v>1437</v>
      </c>
      <c r="Y7" s="90" t="s">
        <v>1462</v>
      </c>
    </row>
    <row r="8" spans="1:25" x14ac:dyDescent="0.15">
      <c r="A8" s="569" t="s">
        <v>1473</v>
      </c>
      <c r="D8" s="90" t="s">
        <v>787</v>
      </c>
      <c r="E8" s="90" t="s">
        <v>787</v>
      </c>
      <c r="F8" s="90" t="s">
        <v>766</v>
      </c>
      <c r="G8" s="90" t="s">
        <v>788</v>
      </c>
      <c r="I8" s="90" t="s">
        <v>789</v>
      </c>
      <c r="J8" s="90" t="s">
        <v>790</v>
      </c>
      <c r="K8" s="90" t="s">
        <v>791</v>
      </c>
      <c r="L8" s="90" t="s">
        <v>792</v>
      </c>
      <c r="M8" s="90" t="s">
        <v>793</v>
      </c>
      <c r="N8" s="90" t="s">
        <v>794</v>
      </c>
      <c r="Q8" s="90">
        <v>16</v>
      </c>
      <c r="T8" s="90" t="s">
        <v>1250</v>
      </c>
      <c r="X8" s="90" t="s">
        <v>1438</v>
      </c>
      <c r="Y8" s="90" t="s">
        <v>1463</v>
      </c>
    </row>
    <row r="9" spans="1:25" x14ac:dyDescent="0.15">
      <c r="A9" s="569" t="s">
        <v>1472</v>
      </c>
      <c r="D9" s="90" t="s">
        <v>795</v>
      </c>
      <c r="E9" s="90" t="s">
        <v>795</v>
      </c>
      <c r="F9" s="90" t="s">
        <v>776</v>
      </c>
      <c r="G9" s="90" t="s">
        <v>796</v>
      </c>
      <c r="I9" s="90" t="s">
        <v>797</v>
      </c>
      <c r="J9" s="90" t="s">
        <v>780</v>
      </c>
      <c r="K9" s="90" t="s">
        <v>798</v>
      </c>
      <c r="L9" s="90" t="s">
        <v>799</v>
      </c>
      <c r="M9" s="90" t="s">
        <v>800</v>
      </c>
      <c r="N9" s="90" t="s">
        <v>801</v>
      </c>
      <c r="Q9" s="90">
        <v>17</v>
      </c>
      <c r="Y9" s="90" t="s">
        <v>1464</v>
      </c>
    </row>
    <row r="10" spans="1:25" x14ac:dyDescent="0.15">
      <c r="A10" s="219" t="s">
        <v>1471</v>
      </c>
      <c r="D10" s="90" t="s">
        <v>802</v>
      </c>
      <c r="E10" s="90" t="s">
        <v>802</v>
      </c>
      <c r="F10" s="90" t="s">
        <v>787</v>
      </c>
      <c r="G10" s="90" t="s">
        <v>803</v>
      </c>
      <c r="I10" s="90" t="s">
        <v>804</v>
      </c>
      <c r="J10" s="90" t="s">
        <v>742</v>
      </c>
      <c r="K10" s="90" t="s">
        <v>805</v>
      </c>
      <c r="L10" s="90" t="s">
        <v>806</v>
      </c>
      <c r="M10" s="90" t="s">
        <v>807</v>
      </c>
      <c r="N10" s="90" t="s">
        <v>808</v>
      </c>
      <c r="Q10" s="90">
        <v>18</v>
      </c>
    </row>
    <row r="11" spans="1:25" x14ac:dyDescent="0.15">
      <c r="D11" s="90" t="s">
        <v>809</v>
      </c>
      <c r="E11" s="90" t="s">
        <v>809</v>
      </c>
      <c r="F11" s="90" t="s">
        <v>795</v>
      </c>
      <c r="G11" s="90" t="s">
        <v>810</v>
      </c>
      <c r="I11" s="90" t="s">
        <v>811</v>
      </c>
      <c r="J11" s="90" t="s">
        <v>812</v>
      </c>
      <c r="K11" s="90" t="s">
        <v>813</v>
      </c>
      <c r="L11" s="90" t="s">
        <v>814</v>
      </c>
      <c r="M11" s="90" t="s">
        <v>815</v>
      </c>
      <c r="N11" s="90" t="s">
        <v>816</v>
      </c>
      <c r="Q11" s="90">
        <v>19</v>
      </c>
    </row>
    <row r="12" spans="1:25" x14ac:dyDescent="0.15">
      <c r="D12" s="90" t="s">
        <v>817</v>
      </c>
      <c r="E12" s="90" t="s">
        <v>817</v>
      </c>
      <c r="F12" s="90" t="s">
        <v>802</v>
      </c>
      <c r="G12" s="90" t="s">
        <v>818</v>
      </c>
      <c r="I12" s="90" t="s">
        <v>819</v>
      </c>
      <c r="J12" s="90" t="s">
        <v>820</v>
      </c>
      <c r="K12" s="90" t="s">
        <v>821</v>
      </c>
      <c r="L12" s="90" t="s">
        <v>822</v>
      </c>
      <c r="M12" s="90" t="s">
        <v>823</v>
      </c>
      <c r="N12" s="90" t="s">
        <v>824</v>
      </c>
      <c r="Q12" s="90">
        <v>20</v>
      </c>
    </row>
    <row r="13" spans="1:25" x14ac:dyDescent="0.15">
      <c r="D13" s="90" t="s">
        <v>825</v>
      </c>
      <c r="E13" s="90" t="s">
        <v>825</v>
      </c>
      <c r="F13" s="90" t="s">
        <v>809</v>
      </c>
      <c r="G13" s="90" t="s">
        <v>826</v>
      </c>
      <c r="K13" s="90" t="s">
        <v>827</v>
      </c>
      <c r="L13" s="90" t="s">
        <v>828</v>
      </c>
      <c r="M13" s="90" t="s">
        <v>829</v>
      </c>
      <c r="N13" s="90" t="s">
        <v>830</v>
      </c>
      <c r="Q13" s="90">
        <v>21</v>
      </c>
    </row>
    <row r="14" spans="1:25" x14ac:dyDescent="0.15">
      <c r="D14" s="90" t="s">
        <v>831</v>
      </c>
      <c r="E14" s="90" t="s">
        <v>831</v>
      </c>
      <c r="F14" s="90" t="s">
        <v>817</v>
      </c>
      <c r="G14" s="90" t="s">
        <v>832</v>
      </c>
      <c r="K14" s="90" t="s">
        <v>833</v>
      </c>
      <c r="M14" s="90" t="s">
        <v>834</v>
      </c>
      <c r="N14" s="90" t="s">
        <v>835</v>
      </c>
      <c r="Q14" s="90">
        <v>22</v>
      </c>
    </row>
    <row r="15" spans="1:25" x14ac:dyDescent="0.15">
      <c r="D15" s="90" t="s">
        <v>836</v>
      </c>
      <c r="E15" s="90" t="s">
        <v>836</v>
      </c>
      <c r="F15" s="90" t="s">
        <v>825</v>
      </c>
      <c r="G15" s="90" t="s">
        <v>837</v>
      </c>
      <c r="K15" s="90" t="s">
        <v>838</v>
      </c>
      <c r="M15" s="90" t="s">
        <v>839</v>
      </c>
      <c r="N15" s="90" t="s">
        <v>840</v>
      </c>
      <c r="Q15" s="90">
        <v>23</v>
      </c>
    </row>
    <row r="16" spans="1:25" x14ac:dyDescent="0.15">
      <c r="D16" s="90" t="s">
        <v>841</v>
      </c>
      <c r="E16" s="90" t="s">
        <v>841</v>
      </c>
      <c r="F16" s="90" t="s">
        <v>831</v>
      </c>
      <c r="G16" s="90" t="s">
        <v>842</v>
      </c>
      <c r="M16" s="90" t="s">
        <v>843</v>
      </c>
      <c r="N16" s="90" t="s">
        <v>844</v>
      </c>
      <c r="Q16" s="90">
        <v>24</v>
      </c>
    </row>
    <row r="17" spans="4:17" x14ac:dyDescent="0.15">
      <c r="D17" s="90" t="s">
        <v>845</v>
      </c>
      <c r="E17" s="90" t="s">
        <v>845</v>
      </c>
      <c r="F17" s="90" t="s">
        <v>836</v>
      </c>
      <c r="G17" s="90" t="s">
        <v>846</v>
      </c>
      <c r="M17" s="90" t="s">
        <v>847</v>
      </c>
      <c r="N17" s="90" t="s">
        <v>848</v>
      </c>
      <c r="Q17" s="90">
        <v>25</v>
      </c>
    </row>
    <row r="18" spans="4:17" x14ac:dyDescent="0.15">
      <c r="D18" s="90" t="s">
        <v>849</v>
      </c>
      <c r="E18" s="90" t="s">
        <v>849</v>
      </c>
      <c r="F18" s="90" t="s">
        <v>841</v>
      </c>
      <c r="G18" s="90" t="s">
        <v>850</v>
      </c>
      <c r="M18" s="90" t="s">
        <v>851</v>
      </c>
      <c r="N18" s="90" t="s">
        <v>852</v>
      </c>
      <c r="Q18" s="90">
        <v>26</v>
      </c>
    </row>
    <row r="19" spans="4:17" x14ac:dyDescent="0.15">
      <c r="D19" s="90" t="s">
        <v>853</v>
      </c>
      <c r="E19" s="90" t="s">
        <v>853</v>
      </c>
      <c r="F19" s="90" t="s">
        <v>845</v>
      </c>
      <c r="G19" s="90" t="s">
        <v>854</v>
      </c>
      <c r="M19" s="90" t="s">
        <v>855</v>
      </c>
      <c r="N19" s="90" t="s">
        <v>856</v>
      </c>
      <c r="Q19" s="90">
        <v>27</v>
      </c>
    </row>
    <row r="20" spans="4:17" x14ac:dyDescent="0.15">
      <c r="D20" s="90" t="s">
        <v>857</v>
      </c>
      <c r="E20" s="90" t="s">
        <v>857</v>
      </c>
      <c r="F20" s="90" t="s">
        <v>849</v>
      </c>
      <c r="G20" s="90" t="s">
        <v>858</v>
      </c>
      <c r="M20" s="90" t="s">
        <v>859</v>
      </c>
      <c r="N20" s="90" t="s">
        <v>860</v>
      </c>
      <c r="Q20" s="90">
        <v>28</v>
      </c>
    </row>
    <row r="21" spans="4:17" x14ac:dyDescent="0.15">
      <c r="D21" s="90" t="s">
        <v>861</v>
      </c>
      <c r="E21" s="90" t="s">
        <v>861</v>
      </c>
      <c r="F21" s="90" t="s">
        <v>853</v>
      </c>
      <c r="G21" s="90" t="s">
        <v>862</v>
      </c>
      <c r="M21" s="90" t="s">
        <v>863</v>
      </c>
      <c r="N21" s="90" t="s">
        <v>864</v>
      </c>
      <c r="Q21" s="90">
        <v>29</v>
      </c>
    </row>
    <row r="22" spans="4:17" x14ac:dyDescent="0.15">
      <c r="D22" s="90" t="s">
        <v>865</v>
      </c>
      <c r="E22" s="90" t="s">
        <v>865</v>
      </c>
      <c r="F22" s="90" t="s">
        <v>857</v>
      </c>
      <c r="G22" s="90" t="s">
        <v>866</v>
      </c>
      <c r="M22" s="90" t="s">
        <v>867</v>
      </c>
      <c r="N22" s="90" t="s">
        <v>868</v>
      </c>
      <c r="Q22" s="90">
        <v>30</v>
      </c>
    </row>
    <row r="23" spans="4:17" x14ac:dyDescent="0.15">
      <c r="D23" s="90" t="s">
        <v>869</v>
      </c>
      <c r="E23" s="90" t="s">
        <v>869</v>
      </c>
      <c r="F23" s="90" t="s">
        <v>861</v>
      </c>
      <c r="G23" s="90" t="s">
        <v>870</v>
      </c>
      <c r="M23" s="90" t="s">
        <v>871</v>
      </c>
      <c r="N23" s="90" t="s">
        <v>872</v>
      </c>
      <c r="Q23" s="90">
        <v>31</v>
      </c>
    </row>
    <row r="24" spans="4:17" x14ac:dyDescent="0.15">
      <c r="D24" s="90" t="s">
        <v>873</v>
      </c>
      <c r="E24" s="90" t="s">
        <v>873</v>
      </c>
      <c r="F24" s="90" t="s">
        <v>865</v>
      </c>
      <c r="G24" s="90" t="s">
        <v>874</v>
      </c>
      <c r="M24" s="90" t="s">
        <v>875</v>
      </c>
      <c r="N24" s="90" t="s">
        <v>876</v>
      </c>
      <c r="Q24" s="90">
        <v>32</v>
      </c>
    </row>
    <row r="25" spans="4:17" x14ac:dyDescent="0.15">
      <c r="D25" s="90" t="s">
        <v>877</v>
      </c>
      <c r="E25" s="90" t="s">
        <v>877</v>
      </c>
      <c r="F25" s="90" t="s">
        <v>869</v>
      </c>
      <c r="G25" s="90" t="s">
        <v>878</v>
      </c>
      <c r="M25" s="90" t="s">
        <v>879</v>
      </c>
      <c r="N25" s="90" t="s">
        <v>880</v>
      </c>
      <c r="Q25" s="90">
        <v>33</v>
      </c>
    </row>
    <row r="26" spans="4:17" x14ac:dyDescent="0.15">
      <c r="D26" s="90" t="s">
        <v>881</v>
      </c>
      <c r="E26" s="90" t="s">
        <v>881</v>
      </c>
      <c r="F26" s="90" t="s">
        <v>873</v>
      </c>
      <c r="G26" s="90" t="s">
        <v>882</v>
      </c>
      <c r="M26" s="90" t="s">
        <v>883</v>
      </c>
      <c r="N26" s="90" t="s">
        <v>884</v>
      </c>
      <c r="Q26" s="90">
        <v>34</v>
      </c>
    </row>
    <row r="27" spans="4:17" x14ac:dyDescent="0.15">
      <c r="D27" s="90" t="s">
        <v>885</v>
      </c>
      <c r="E27" s="90" t="s">
        <v>885</v>
      </c>
      <c r="F27" s="90" t="s">
        <v>877</v>
      </c>
      <c r="G27" s="90" t="s">
        <v>886</v>
      </c>
      <c r="M27" s="90" t="s">
        <v>887</v>
      </c>
      <c r="N27" s="90" t="s">
        <v>888</v>
      </c>
      <c r="Q27" s="90">
        <v>35</v>
      </c>
    </row>
    <row r="28" spans="4:17" x14ac:dyDescent="0.15">
      <c r="D28" s="90" t="s">
        <v>889</v>
      </c>
      <c r="E28" s="90" t="s">
        <v>889</v>
      </c>
      <c r="F28" s="90" t="s">
        <v>881</v>
      </c>
      <c r="G28" s="90" t="s">
        <v>890</v>
      </c>
      <c r="M28" s="90" t="s">
        <v>891</v>
      </c>
      <c r="N28" s="90" t="s">
        <v>892</v>
      </c>
      <c r="Q28" s="90">
        <v>36</v>
      </c>
    </row>
    <row r="29" spans="4:17" x14ac:dyDescent="0.15">
      <c r="D29" s="90" t="s">
        <v>893</v>
      </c>
      <c r="E29" s="90" t="s">
        <v>893</v>
      </c>
      <c r="F29" s="90" t="s">
        <v>885</v>
      </c>
      <c r="G29" s="90" t="s">
        <v>894</v>
      </c>
      <c r="M29" s="90" t="s">
        <v>895</v>
      </c>
      <c r="N29" s="90" t="s">
        <v>896</v>
      </c>
      <c r="Q29" s="90">
        <v>37</v>
      </c>
    </row>
    <row r="30" spans="4:17" x14ac:dyDescent="0.15">
      <c r="D30" s="90" t="s">
        <v>897</v>
      </c>
      <c r="E30" s="90" t="s">
        <v>897</v>
      </c>
      <c r="F30" s="90" t="s">
        <v>889</v>
      </c>
      <c r="G30" s="90" t="s">
        <v>898</v>
      </c>
      <c r="M30" s="90" t="s">
        <v>899</v>
      </c>
      <c r="N30" s="90" t="s">
        <v>900</v>
      </c>
      <c r="Q30" s="90">
        <v>38</v>
      </c>
    </row>
    <row r="31" spans="4:17" x14ac:dyDescent="0.15">
      <c r="D31" s="90" t="s">
        <v>901</v>
      </c>
      <c r="E31" s="90" t="s">
        <v>901</v>
      </c>
      <c r="F31" s="90" t="s">
        <v>893</v>
      </c>
      <c r="G31" s="90" t="s">
        <v>902</v>
      </c>
      <c r="M31" s="90" t="s">
        <v>903</v>
      </c>
      <c r="N31" s="90" t="s">
        <v>904</v>
      </c>
      <c r="Q31" s="90">
        <v>39</v>
      </c>
    </row>
    <row r="32" spans="4:17" x14ac:dyDescent="0.15">
      <c r="D32" s="90" t="s">
        <v>905</v>
      </c>
      <c r="E32" s="90" t="s">
        <v>905</v>
      </c>
      <c r="F32" s="90" t="s">
        <v>897</v>
      </c>
      <c r="G32" s="90" t="s">
        <v>906</v>
      </c>
      <c r="M32" s="90" t="s">
        <v>907</v>
      </c>
      <c r="N32" s="90" t="s">
        <v>908</v>
      </c>
      <c r="Q32" s="90">
        <v>40</v>
      </c>
    </row>
    <row r="33" spans="4:17" x14ac:dyDescent="0.15">
      <c r="D33" s="90" t="s">
        <v>909</v>
      </c>
      <c r="E33" s="90" t="s">
        <v>909</v>
      </c>
      <c r="F33" s="90" t="s">
        <v>901</v>
      </c>
      <c r="G33" s="90" t="s">
        <v>910</v>
      </c>
      <c r="M33" s="90" t="s">
        <v>911</v>
      </c>
      <c r="N33" s="90" t="s">
        <v>912</v>
      </c>
      <c r="Q33" s="90">
        <v>41</v>
      </c>
    </row>
    <row r="34" spans="4:17" x14ac:dyDescent="0.15">
      <c r="D34" s="90" t="s">
        <v>913</v>
      </c>
      <c r="E34" s="90" t="s">
        <v>913</v>
      </c>
      <c r="F34" s="90" t="s">
        <v>905</v>
      </c>
      <c r="G34" s="90" t="s">
        <v>914</v>
      </c>
      <c r="M34" s="90" t="s">
        <v>915</v>
      </c>
      <c r="N34" s="90" t="s">
        <v>916</v>
      </c>
      <c r="Q34" s="90">
        <v>42</v>
      </c>
    </row>
    <row r="35" spans="4:17" x14ac:dyDescent="0.15">
      <c r="D35" s="90" t="s">
        <v>917</v>
      </c>
      <c r="E35" s="90" t="s">
        <v>917</v>
      </c>
      <c r="F35" s="90" t="s">
        <v>909</v>
      </c>
      <c r="G35" s="90" t="s">
        <v>918</v>
      </c>
      <c r="M35" s="90" t="s">
        <v>919</v>
      </c>
      <c r="N35" s="90" t="s">
        <v>920</v>
      </c>
      <c r="Q35" s="90">
        <v>43</v>
      </c>
    </row>
    <row r="36" spans="4:17" x14ac:dyDescent="0.15">
      <c r="D36" s="90" t="s">
        <v>921</v>
      </c>
      <c r="E36" s="90" t="s">
        <v>921</v>
      </c>
      <c r="F36" s="90" t="s">
        <v>913</v>
      </c>
      <c r="G36" s="90" t="s">
        <v>922</v>
      </c>
      <c r="M36" s="90" t="s">
        <v>923</v>
      </c>
      <c r="N36" s="90" t="s">
        <v>924</v>
      </c>
      <c r="Q36" s="90">
        <v>44</v>
      </c>
    </row>
    <row r="37" spans="4:17" x14ac:dyDescent="0.15">
      <c r="D37" s="90" t="s">
        <v>925</v>
      </c>
      <c r="E37" s="90" t="s">
        <v>925</v>
      </c>
      <c r="F37" s="90" t="s">
        <v>917</v>
      </c>
      <c r="G37" s="90" t="s">
        <v>926</v>
      </c>
      <c r="M37" s="90" t="s">
        <v>927</v>
      </c>
      <c r="N37" s="90" t="s">
        <v>928</v>
      </c>
      <c r="Q37" s="90">
        <v>45</v>
      </c>
    </row>
    <row r="38" spans="4:17" x14ac:dyDescent="0.15">
      <c r="D38" s="90" t="s">
        <v>929</v>
      </c>
      <c r="E38" s="90" t="s">
        <v>929</v>
      </c>
      <c r="F38" s="90" t="s">
        <v>921</v>
      </c>
      <c r="G38" s="90" t="s">
        <v>930</v>
      </c>
      <c r="M38" s="90" t="s">
        <v>931</v>
      </c>
      <c r="N38" s="90" t="s">
        <v>932</v>
      </c>
      <c r="Q38" s="90">
        <v>46</v>
      </c>
    </row>
    <row r="39" spans="4:17" x14ac:dyDescent="0.15">
      <c r="D39" s="90" t="s">
        <v>933</v>
      </c>
      <c r="E39" s="90" t="s">
        <v>933</v>
      </c>
      <c r="F39" s="90" t="s">
        <v>925</v>
      </c>
      <c r="G39" s="90" t="s">
        <v>934</v>
      </c>
      <c r="M39" s="90" t="s">
        <v>935</v>
      </c>
      <c r="N39" s="90" t="s">
        <v>936</v>
      </c>
      <c r="Q39" s="90">
        <v>99</v>
      </c>
    </row>
    <row r="40" spans="4:17" x14ac:dyDescent="0.15">
      <c r="D40" s="90" t="s">
        <v>937</v>
      </c>
      <c r="E40" s="90" t="s">
        <v>937</v>
      </c>
      <c r="F40" s="90" t="s">
        <v>929</v>
      </c>
      <c r="G40" s="90" t="s">
        <v>938</v>
      </c>
      <c r="M40" s="90" t="s">
        <v>939</v>
      </c>
      <c r="N40" s="90" t="s">
        <v>940</v>
      </c>
    </row>
    <row r="41" spans="4:17" x14ac:dyDescent="0.15">
      <c r="D41" s="90" t="s">
        <v>941</v>
      </c>
      <c r="E41" s="90" t="s">
        <v>941</v>
      </c>
      <c r="F41" s="90" t="s">
        <v>933</v>
      </c>
      <c r="G41" s="90" t="s">
        <v>942</v>
      </c>
      <c r="M41" s="90" t="s">
        <v>943</v>
      </c>
      <c r="N41" s="90" t="s">
        <v>944</v>
      </c>
    </row>
    <row r="42" spans="4:17" x14ac:dyDescent="0.15">
      <c r="D42" s="90" t="s">
        <v>945</v>
      </c>
      <c r="E42" s="90" t="s">
        <v>945</v>
      </c>
      <c r="F42" s="90" t="s">
        <v>937</v>
      </c>
      <c r="G42" s="90" t="s">
        <v>946</v>
      </c>
      <c r="M42" s="90" t="s">
        <v>947</v>
      </c>
      <c r="N42" s="90" t="s">
        <v>948</v>
      </c>
    </row>
    <row r="43" spans="4:17" x14ac:dyDescent="0.15">
      <c r="D43" s="90" t="s">
        <v>949</v>
      </c>
      <c r="E43" s="90" t="s">
        <v>949</v>
      </c>
      <c r="F43" s="90" t="s">
        <v>941</v>
      </c>
      <c r="G43" s="90" t="s">
        <v>950</v>
      </c>
      <c r="M43" s="90" t="s">
        <v>951</v>
      </c>
      <c r="N43" s="90" t="s">
        <v>952</v>
      </c>
    </row>
    <row r="44" spans="4:17" x14ac:dyDescent="0.15">
      <c r="D44" s="90" t="s">
        <v>953</v>
      </c>
      <c r="E44" s="90" t="s">
        <v>953</v>
      </c>
      <c r="F44" s="90" t="s">
        <v>945</v>
      </c>
      <c r="G44" s="90" t="s">
        <v>954</v>
      </c>
      <c r="M44" s="90" t="s">
        <v>955</v>
      </c>
      <c r="N44" s="90" t="s">
        <v>956</v>
      </c>
    </row>
    <row r="45" spans="4:17" x14ac:dyDescent="0.15">
      <c r="D45" s="90" t="s">
        <v>957</v>
      </c>
      <c r="E45" s="90" t="s">
        <v>957</v>
      </c>
      <c r="F45" s="90" t="s">
        <v>949</v>
      </c>
      <c r="G45" s="90" t="s">
        <v>958</v>
      </c>
      <c r="M45" s="90" t="s">
        <v>959</v>
      </c>
      <c r="N45" s="90" t="s">
        <v>960</v>
      </c>
    </row>
    <row r="46" spans="4:17" x14ac:dyDescent="0.15">
      <c r="D46" s="90" t="s">
        <v>961</v>
      </c>
      <c r="E46" s="90" t="s">
        <v>961</v>
      </c>
      <c r="F46" s="90" t="s">
        <v>953</v>
      </c>
      <c r="G46" s="90" t="s">
        <v>962</v>
      </c>
      <c r="M46" s="90" t="s">
        <v>963</v>
      </c>
      <c r="N46" s="90" t="s">
        <v>964</v>
      </c>
    </row>
    <row r="47" spans="4:17" x14ac:dyDescent="0.15">
      <c r="D47" s="90" t="s">
        <v>965</v>
      </c>
      <c r="E47" s="90" t="s">
        <v>965</v>
      </c>
      <c r="F47" s="90" t="s">
        <v>957</v>
      </c>
      <c r="G47" s="90" t="s">
        <v>966</v>
      </c>
      <c r="M47" s="90" t="s">
        <v>967</v>
      </c>
      <c r="N47" s="90" t="s">
        <v>968</v>
      </c>
    </row>
    <row r="48" spans="4:17" x14ac:dyDescent="0.15">
      <c r="D48" s="90" t="s">
        <v>969</v>
      </c>
      <c r="E48" s="90" t="s">
        <v>969</v>
      </c>
      <c r="F48" s="90" t="s">
        <v>961</v>
      </c>
      <c r="G48" s="90" t="s">
        <v>970</v>
      </c>
      <c r="M48" s="90" t="s">
        <v>971</v>
      </c>
      <c r="N48" s="90" t="s">
        <v>972</v>
      </c>
    </row>
    <row r="49" spans="4:14" x14ac:dyDescent="0.15">
      <c r="D49" s="90" t="s">
        <v>973</v>
      </c>
      <c r="E49" s="90" t="s">
        <v>973</v>
      </c>
      <c r="F49" s="90" t="s">
        <v>965</v>
      </c>
      <c r="G49" s="90" t="s">
        <v>974</v>
      </c>
      <c r="M49" s="90" t="s">
        <v>975</v>
      </c>
      <c r="N49" s="90" t="s">
        <v>976</v>
      </c>
    </row>
    <row r="50" spans="4:14" x14ac:dyDescent="0.15">
      <c r="F50" s="90" t="s">
        <v>969</v>
      </c>
      <c r="M50" s="90" t="s">
        <v>977</v>
      </c>
      <c r="N50" s="90" t="s">
        <v>978</v>
      </c>
    </row>
    <row r="51" spans="4:14" x14ac:dyDescent="0.15">
      <c r="F51" s="90" t="s">
        <v>973</v>
      </c>
      <c r="M51" s="90" t="s">
        <v>979</v>
      </c>
      <c r="N51" s="90" t="s">
        <v>980</v>
      </c>
    </row>
    <row r="52" spans="4:14" x14ac:dyDescent="0.15">
      <c r="M52" s="90" t="s">
        <v>981</v>
      </c>
      <c r="N52" s="90" t="s">
        <v>982</v>
      </c>
    </row>
    <row r="53" spans="4:14" x14ac:dyDescent="0.15">
      <c r="M53" s="90" t="s">
        <v>983</v>
      </c>
      <c r="N53" s="90" t="s">
        <v>984</v>
      </c>
    </row>
    <row r="54" spans="4:14" x14ac:dyDescent="0.15">
      <c r="M54" s="90" t="s">
        <v>985</v>
      </c>
      <c r="N54" s="90" t="s">
        <v>986</v>
      </c>
    </row>
    <row r="55" spans="4:14" x14ac:dyDescent="0.15">
      <c r="M55" s="90" t="s">
        <v>987</v>
      </c>
      <c r="N55" s="90" t="s">
        <v>988</v>
      </c>
    </row>
    <row r="56" spans="4:14" x14ac:dyDescent="0.15">
      <c r="M56" s="90" t="s">
        <v>989</v>
      </c>
      <c r="N56" s="90" t="s">
        <v>990</v>
      </c>
    </row>
    <row r="57" spans="4:14" x14ac:dyDescent="0.15">
      <c r="M57" s="90" t="s">
        <v>991</v>
      </c>
      <c r="N57" s="90" t="s">
        <v>992</v>
      </c>
    </row>
    <row r="58" spans="4:14" x14ac:dyDescent="0.15">
      <c r="M58" s="90" t="s">
        <v>993</v>
      </c>
      <c r="N58" s="90" t="s">
        <v>994</v>
      </c>
    </row>
    <row r="59" spans="4:14" x14ac:dyDescent="0.15">
      <c r="M59" s="90" t="s">
        <v>995</v>
      </c>
      <c r="N59" s="90" t="s">
        <v>996</v>
      </c>
    </row>
    <row r="60" spans="4:14" x14ac:dyDescent="0.15">
      <c r="M60" s="90" t="s">
        <v>997</v>
      </c>
      <c r="N60" s="90" t="s">
        <v>998</v>
      </c>
    </row>
    <row r="61" spans="4:14" x14ac:dyDescent="0.15">
      <c r="M61" s="90" t="s">
        <v>999</v>
      </c>
      <c r="N61" s="90" t="s">
        <v>1000</v>
      </c>
    </row>
    <row r="62" spans="4:14" x14ac:dyDescent="0.15">
      <c r="M62" s="90" t="s">
        <v>1001</v>
      </c>
      <c r="N62" s="90" t="s">
        <v>1002</v>
      </c>
    </row>
    <row r="63" spans="4:14" x14ac:dyDescent="0.15">
      <c r="M63" s="90" t="s">
        <v>1003</v>
      </c>
      <c r="N63" s="90" t="s">
        <v>1004</v>
      </c>
    </row>
    <row r="64" spans="4:14" x14ac:dyDescent="0.15">
      <c r="M64" s="90" t="s">
        <v>1005</v>
      </c>
      <c r="N64" s="90" t="s">
        <v>1006</v>
      </c>
    </row>
    <row r="65" spans="13:14" x14ac:dyDescent="0.15">
      <c r="M65" s="90" t="s">
        <v>1007</v>
      </c>
      <c r="N65" s="90" t="s">
        <v>1008</v>
      </c>
    </row>
    <row r="66" spans="13:14" x14ac:dyDescent="0.15">
      <c r="M66" s="90" t="s">
        <v>1009</v>
      </c>
      <c r="N66" s="90" t="s">
        <v>1010</v>
      </c>
    </row>
    <row r="67" spans="13:14" x14ac:dyDescent="0.15">
      <c r="M67" s="90" t="s">
        <v>1011</v>
      </c>
      <c r="N67" s="90" t="s">
        <v>1012</v>
      </c>
    </row>
    <row r="68" spans="13:14" x14ac:dyDescent="0.15">
      <c r="M68" s="90" t="s">
        <v>1013</v>
      </c>
      <c r="N68" s="90" t="s">
        <v>1014</v>
      </c>
    </row>
    <row r="69" spans="13:14" x14ac:dyDescent="0.15">
      <c r="M69" s="90" t="s">
        <v>1015</v>
      </c>
      <c r="N69" s="90" t="s">
        <v>1016</v>
      </c>
    </row>
  </sheetData>
  <sheetProtection algorithmName="SHA-512" hashValue="eaSENcXf2UOLY6pz8+aJa/J/j3eMX5gQMUnL3MCNsr1Yhq0uyj/d6BdH3GbprTks43/LGR8nE+z5TMcGaa7K0Q==" saltValue="3dEILBp79Yhn7/auRM5rmQ==" spinCount="100000" sheet="1" objects="1" scenarios="1" selectLockedCells="1"/>
  <phoneticPr fontId="37"/>
  <pageMargins left="0.7" right="0.7" top="0.75" bottom="0.75" header="0.3" footer="0.3"/>
  <pageSetup paperSize="9" orientation="portrait" r:id="rId1"/>
  <headerFooter>
    <oddFooter>&amp;L&amp;08 2021/05/10 Ver.3.5&amp;R&amp;08一般財団法人 愛知県建築住宅センター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366FF"/>
  </sheetPr>
  <dimension ref="A1:AQ335"/>
  <sheetViews>
    <sheetView showGridLines="0" showZeros="0" zoomScaleNormal="100" workbookViewId="0">
      <pane ySplit="4" topLeftCell="A5" activePane="bottomLeft" state="frozen"/>
      <selection pane="bottomLeft"/>
    </sheetView>
  </sheetViews>
  <sheetFormatPr defaultColWidth="0" defaultRowHeight="13.5" customHeight="1" x14ac:dyDescent="0.15"/>
  <cols>
    <col min="1" max="1" width="2.875" style="187" customWidth="1"/>
    <col min="2" max="35" width="2.875" style="109" customWidth="1"/>
    <col min="36" max="43" width="9" style="109" hidden="1" customWidth="1"/>
    <col min="44" max="16384" width="0" style="109" hidden="1"/>
  </cols>
  <sheetData>
    <row r="1" spans="1:43" ht="13.5" customHeight="1" x14ac:dyDescent="0.15">
      <c r="A1" s="107" t="s">
        <v>1109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724" t="s">
        <v>1244</v>
      </c>
      <c r="AC1" s="724"/>
      <c r="AD1" s="724"/>
      <c r="AE1" s="724"/>
      <c r="AF1" s="724"/>
      <c r="AG1" s="724"/>
      <c r="AH1" s="724"/>
    </row>
    <row r="2" spans="1:43" ht="13.5" customHeight="1" x14ac:dyDescent="0.15">
      <c r="A2" s="151"/>
      <c r="B2" s="152"/>
      <c r="C2" s="152"/>
      <c r="D2" s="152"/>
      <c r="E2" s="152"/>
      <c r="F2" s="152"/>
      <c r="G2" s="152"/>
      <c r="H2" s="152"/>
      <c r="I2" s="152"/>
      <c r="J2" s="152"/>
      <c r="K2" s="152"/>
      <c r="L2" s="152"/>
      <c r="M2" s="152"/>
      <c r="N2" s="152"/>
      <c r="O2" s="152"/>
      <c r="P2" s="152"/>
      <c r="Q2" s="152"/>
      <c r="R2" s="109" t="s">
        <v>1376</v>
      </c>
      <c r="S2" s="152"/>
      <c r="T2" s="152"/>
      <c r="U2" s="152"/>
      <c r="V2" s="152"/>
      <c r="W2" s="152"/>
      <c r="X2" s="152"/>
      <c r="Y2" s="152"/>
      <c r="Z2" s="152"/>
      <c r="AA2" s="152"/>
      <c r="AB2" s="152"/>
      <c r="AC2" s="152"/>
      <c r="AD2" s="152"/>
    </row>
    <row r="3" spans="1:43" ht="13.5" customHeight="1" x14ac:dyDescent="0.15">
      <c r="A3" s="151"/>
      <c r="B3" s="693" t="s">
        <v>1245</v>
      </c>
      <c r="C3" s="693"/>
      <c r="D3" s="693"/>
      <c r="E3" s="693"/>
      <c r="F3" s="693" t="s">
        <v>1248</v>
      </c>
      <c r="G3" s="693"/>
      <c r="H3" s="693"/>
      <c r="I3" s="693"/>
      <c r="J3" s="693"/>
      <c r="K3" s="693"/>
      <c r="L3" s="693"/>
      <c r="M3" s="693"/>
      <c r="N3" s="693" t="s">
        <v>1249</v>
      </c>
      <c r="O3" s="693"/>
      <c r="P3" s="693"/>
      <c r="Q3" s="693"/>
      <c r="R3" s="694" t="s">
        <v>1381</v>
      </c>
      <c r="S3" s="695"/>
      <c r="T3" s="695"/>
      <c r="U3" s="695"/>
      <c r="V3" s="696"/>
      <c r="W3" s="694" t="s">
        <v>1311</v>
      </c>
      <c r="X3" s="695"/>
      <c r="Y3" s="695"/>
      <c r="Z3" s="695"/>
      <c r="AA3" s="696"/>
      <c r="AB3" s="694" t="s">
        <v>1312</v>
      </c>
      <c r="AC3" s="695"/>
      <c r="AD3" s="695"/>
      <c r="AE3" s="695"/>
      <c r="AF3" s="696"/>
    </row>
    <row r="4" spans="1:43" ht="13.5" customHeight="1" x14ac:dyDescent="0.15">
      <c r="A4" s="151"/>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row>
    <row r="5" spans="1:43" ht="13.5" customHeight="1" x14ac:dyDescent="0.15">
      <c r="A5" s="153" t="s">
        <v>1256</v>
      </c>
      <c r="B5" s="154" t="s">
        <v>1257</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6"/>
      <c r="AC5" s="156"/>
      <c r="AD5" s="156"/>
      <c r="AE5" s="156"/>
      <c r="AF5" s="156"/>
      <c r="AG5" s="156"/>
      <c r="AH5" s="157"/>
      <c r="AI5" s="158"/>
      <c r="AJ5" s="152"/>
      <c r="AK5" s="152"/>
      <c r="AL5" s="152"/>
      <c r="AM5" s="152"/>
    </row>
    <row r="6" spans="1:43" ht="13.5" customHeight="1" x14ac:dyDescent="0.15">
      <c r="A6" s="15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158"/>
      <c r="AJ6" s="99"/>
      <c r="AK6" s="99"/>
      <c r="AL6" s="99"/>
      <c r="AM6" s="99"/>
    </row>
    <row r="7" spans="1:43" ht="13.5" customHeight="1" x14ac:dyDescent="0.15">
      <c r="A7" s="160" t="s">
        <v>682</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158"/>
      <c r="AJ7" s="99"/>
      <c r="AK7" s="99"/>
      <c r="AL7" s="99"/>
      <c r="AM7" s="99"/>
    </row>
    <row r="8" spans="1:43" ht="13.5" customHeight="1" x14ac:dyDescent="0.15">
      <c r="A8" s="159"/>
      <c r="B8" s="161" t="s">
        <v>684</v>
      </c>
      <c r="D8" s="161"/>
      <c r="E8" s="161"/>
      <c r="F8" s="161"/>
      <c r="G8" s="161"/>
      <c r="H8" s="161"/>
      <c r="I8" s="162" t="s">
        <v>524</v>
      </c>
      <c r="J8" s="622"/>
      <c r="K8" s="623"/>
      <c r="L8" s="163" t="s">
        <v>525</v>
      </c>
      <c r="M8" s="163"/>
      <c r="N8" s="163"/>
      <c r="O8" s="162" t="s">
        <v>524</v>
      </c>
      <c r="P8" s="622"/>
      <c r="Q8" s="624"/>
      <c r="R8" s="624"/>
      <c r="S8" s="623"/>
      <c r="T8" s="163" t="s">
        <v>526</v>
      </c>
      <c r="U8" s="163"/>
      <c r="V8" s="163"/>
      <c r="W8" s="679"/>
      <c r="X8" s="698"/>
      <c r="Y8" s="698"/>
      <c r="Z8" s="680"/>
      <c r="AA8" s="163" t="s">
        <v>527</v>
      </c>
      <c r="AB8" s="99"/>
      <c r="AC8" s="99"/>
      <c r="AD8" s="99"/>
      <c r="AE8" s="99"/>
      <c r="AF8" s="99"/>
      <c r="AG8" s="99"/>
      <c r="AH8" s="99"/>
      <c r="AI8" s="158"/>
      <c r="AJ8" s="99"/>
      <c r="AK8" s="99"/>
      <c r="AL8" s="99"/>
      <c r="AM8" s="99"/>
    </row>
    <row r="9" spans="1:43" ht="13.5" customHeight="1" x14ac:dyDescent="0.15">
      <c r="A9" s="159"/>
      <c r="B9" s="161" t="s">
        <v>683</v>
      </c>
      <c r="C9" s="99"/>
      <c r="D9" s="99"/>
      <c r="E9" s="99"/>
      <c r="F9" s="99"/>
      <c r="G9" s="99"/>
      <c r="H9" s="99"/>
      <c r="I9" s="699"/>
      <c r="J9" s="700"/>
      <c r="K9" s="700"/>
      <c r="L9" s="700"/>
      <c r="M9" s="700"/>
      <c r="N9" s="700"/>
      <c r="O9" s="700"/>
      <c r="P9" s="700"/>
      <c r="Q9" s="700"/>
      <c r="R9" s="700"/>
      <c r="S9" s="701"/>
      <c r="T9" s="99"/>
      <c r="U9" s="99"/>
      <c r="V9" s="99"/>
      <c r="W9" s="99"/>
      <c r="X9" s="99"/>
      <c r="Y9" s="99"/>
      <c r="Z9" s="99"/>
      <c r="AA9" s="99"/>
      <c r="AB9" s="99"/>
      <c r="AC9" s="99"/>
      <c r="AD9" s="99"/>
      <c r="AE9" s="99"/>
      <c r="AF9" s="99"/>
      <c r="AG9" s="99"/>
      <c r="AH9" s="99"/>
      <c r="AI9" s="158"/>
      <c r="AJ9" s="99"/>
      <c r="AK9" s="99"/>
      <c r="AL9" s="99"/>
      <c r="AM9" s="99"/>
    </row>
    <row r="10" spans="1:43" ht="13.5" customHeight="1" x14ac:dyDescent="0.15">
      <c r="A10" s="15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158"/>
      <c r="AJ10" s="99"/>
      <c r="AK10" s="99"/>
      <c r="AL10" s="99"/>
      <c r="AM10" s="99"/>
    </row>
    <row r="11" spans="1:43" ht="13.5" customHeight="1" x14ac:dyDescent="0.15">
      <c r="A11" s="160" t="s">
        <v>686</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158"/>
      <c r="AJ11" s="99"/>
      <c r="AK11" s="99"/>
      <c r="AL11" s="99"/>
      <c r="AM11" s="99"/>
    </row>
    <row r="12" spans="1:43" s="167" customFormat="1" ht="14.1" customHeight="1" x14ac:dyDescent="0.15">
      <c r="A12" s="164"/>
      <c r="B12" s="697" t="s">
        <v>538</v>
      </c>
      <c r="C12" s="697"/>
      <c r="D12" s="697"/>
      <c r="E12" s="697"/>
      <c r="F12" s="697"/>
      <c r="G12" s="697"/>
      <c r="H12" s="165"/>
      <c r="I12" s="702"/>
      <c r="J12" s="703"/>
      <c r="K12" s="703"/>
      <c r="L12" s="704"/>
      <c r="M12" s="166"/>
      <c r="N12" s="166"/>
      <c r="O12" s="166"/>
      <c r="T12" s="166"/>
      <c r="U12" s="166"/>
      <c r="V12" s="166"/>
      <c r="W12" s="166"/>
      <c r="X12" s="166"/>
      <c r="Y12" s="166"/>
      <c r="AB12" s="166"/>
      <c r="AC12" s="166"/>
      <c r="AD12" s="166"/>
      <c r="AE12" s="166"/>
      <c r="AF12" s="166"/>
      <c r="AG12" s="166"/>
      <c r="AH12" s="166"/>
      <c r="AJ12" s="168">
        <f>SUMIF(DATA!F4:F347,I12,DATA!A4:A347)</f>
        <v>0</v>
      </c>
      <c r="AK12" s="166"/>
      <c r="AL12" s="169" t="s">
        <v>663</v>
      </c>
      <c r="AM12" s="170" t="s">
        <v>664</v>
      </c>
      <c r="AN12" s="481" t="s">
        <v>1308</v>
      </c>
      <c r="AO12" s="483" t="s">
        <v>1454</v>
      </c>
      <c r="AP12" s="483" t="s">
        <v>1455</v>
      </c>
      <c r="AQ12" s="483" t="s">
        <v>1456</v>
      </c>
    </row>
    <row r="13" spans="1:43" s="167" customFormat="1" ht="14.1" customHeight="1" x14ac:dyDescent="0.15">
      <c r="A13" s="164"/>
      <c r="B13" s="697" t="s">
        <v>539</v>
      </c>
      <c r="C13" s="697"/>
      <c r="D13" s="697"/>
      <c r="E13" s="697"/>
      <c r="F13" s="697"/>
      <c r="G13" s="697"/>
      <c r="H13" s="165"/>
      <c r="I13" s="738"/>
      <c r="J13" s="739"/>
      <c r="K13" s="739"/>
      <c r="L13" s="739"/>
      <c r="M13" s="739"/>
      <c r="N13" s="739"/>
      <c r="O13" s="739"/>
      <c r="P13" s="739"/>
      <c r="Q13" s="739"/>
      <c r="R13" s="739"/>
      <c r="S13" s="739"/>
      <c r="T13" s="739"/>
      <c r="U13" s="739"/>
      <c r="V13" s="739"/>
      <c r="W13" s="739"/>
      <c r="X13" s="740"/>
      <c r="Y13" s="166"/>
      <c r="AB13" s="166"/>
      <c r="AC13" s="166"/>
      <c r="AD13" s="166"/>
      <c r="AE13" s="166"/>
      <c r="AF13" s="166"/>
      <c r="AG13" s="166"/>
      <c r="AH13" s="166"/>
      <c r="AJ13" s="168">
        <f>SUMIF(DATA!F4:F347,I13,DATA!A4:A347)</f>
        <v>0</v>
      </c>
      <c r="AK13" s="166"/>
      <c r="AL13" s="170" t="e">
        <f>VLOOKUP(AJ13,DATA!$A$4:$AX$347,13,FALSE)</f>
        <v>#N/A</v>
      </c>
      <c r="AM13" s="170" t="e">
        <f>VLOOKUP(AJ13,DATA!$A$4:$AX$347,14,FALSE)</f>
        <v>#N/A</v>
      </c>
      <c r="AN13" s="482"/>
      <c r="AO13" s="483" t="e">
        <f>FIND("旧",I13)-2</f>
        <v>#VALUE!</v>
      </c>
      <c r="AP13" s="483" t="str">
        <f>IF(ISERROR(AO13),RIGHT(I13,1),MID(I13,AO13,1))</f>
        <v/>
      </c>
      <c r="AQ13" s="483" t="str">
        <f>IF(OR(AP13="町",AP13="村")," "&amp;VLOOKUP($AJ$13,DATA!$A$4:$AV$347,5,FALSE),"")</f>
        <v/>
      </c>
    </row>
    <row r="14" spans="1:43" s="167" customFormat="1" ht="14.1" customHeight="1" x14ac:dyDescent="0.15">
      <c r="A14" s="164"/>
      <c r="B14" s="697" t="s">
        <v>540</v>
      </c>
      <c r="C14" s="697"/>
      <c r="D14" s="697"/>
      <c r="E14" s="697"/>
      <c r="F14" s="697"/>
      <c r="G14" s="697"/>
      <c r="H14" s="165"/>
      <c r="I14" s="738"/>
      <c r="J14" s="739"/>
      <c r="K14" s="739"/>
      <c r="L14" s="739"/>
      <c r="M14" s="739"/>
      <c r="N14" s="740"/>
      <c r="O14" s="166"/>
      <c r="T14" s="166"/>
      <c r="U14" s="166"/>
      <c r="V14" s="166"/>
      <c r="W14" s="166"/>
      <c r="X14" s="166"/>
      <c r="Y14" s="166"/>
      <c r="AB14" s="166"/>
      <c r="AC14" s="166"/>
      <c r="AD14" s="166"/>
      <c r="AE14" s="166"/>
      <c r="AF14" s="166"/>
      <c r="AG14" s="166"/>
      <c r="AH14" s="166"/>
      <c r="AJ14" s="171">
        <f>IF(I14="１～３号建築物",1,0)</f>
        <v>0</v>
      </c>
      <c r="AK14" s="166"/>
      <c r="AL14" s="169" t="e">
        <f>IF(AL13=0,I12,AL13)</f>
        <v>#N/A</v>
      </c>
      <c r="AM14" s="169" t="e">
        <f>IF(AM13=0,I12,AM13)</f>
        <v>#N/A</v>
      </c>
      <c r="AN14" s="483" t="e">
        <f>VLOOKUP(AJ13,DATA!$A$4:$AX$347,15,FALSE)</f>
        <v>#N/A</v>
      </c>
    </row>
    <row r="15" spans="1:43" s="167" customFormat="1" ht="14.1" customHeight="1" x14ac:dyDescent="0.15">
      <c r="A15" s="164"/>
      <c r="B15" s="161"/>
      <c r="C15" s="161"/>
      <c r="D15" s="161"/>
      <c r="E15" s="161"/>
      <c r="F15" s="161"/>
      <c r="G15" s="161"/>
      <c r="H15" s="165"/>
      <c r="I15" s="166"/>
      <c r="J15" s="166"/>
      <c r="K15" s="166"/>
      <c r="L15" s="166"/>
      <c r="M15" s="166"/>
      <c r="N15" s="166"/>
      <c r="O15" s="166"/>
      <c r="T15" s="166"/>
      <c r="U15" s="166"/>
      <c r="V15" s="166"/>
      <c r="W15" s="166"/>
      <c r="X15" s="166"/>
      <c r="Y15" s="166"/>
      <c r="AB15" s="166"/>
      <c r="AC15" s="166"/>
      <c r="AD15" s="166"/>
      <c r="AE15" s="166"/>
      <c r="AF15" s="166"/>
      <c r="AG15" s="166"/>
      <c r="AH15" s="166"/>
      <c r="AJ15" s="171"/>
      <c r="AK15" s="166"/>
      <c r="AM15" s="166"/>
    </row>
    <row r="16" spans="1:43" s="167" customFormat="1" ht="14.1" customHeight="1" x14ac:dyDescent="0.15">
      <c r="A16" s="164"/>
      <c r="B16" s="161"/>
      <c r="C16" s="161"/>
      <c r="D16" s="161"/>
      <c r="E16" s="161"/>
      <c r="F16" s="161"/>
      <c r="G16" s="161"/>
      <c r="H16" s="165"/>
      <c r="I16" s="166"/>
      <c r="J16" s="166"/>
      <c r="K16" s="166"/>
      <c r="L16" s="166"/>
      <c r="M16" s="166"/>
      <c r="N16" s="166"/>
      <c r="O16" s="166"/>
      <c r="R16" s="651" t="s">
        <v>715</v>
      </c>
      <c r="S16" s="651"/>
      <c r="T16" s="166"/>
      <c r="U16" s="166"/>
      <c r="V16" s="166"/>
      <c r="W16" s="166"/>
      <c r="X16" s="166"/>
      <c r="Y16" s="166"/>
      <c r="AB16" s="166"/>
      <c r="AC16" s="166"/>
      <c r="AD16" s="166"/>
      <c r="AE16" s="166"/>
      <c r="AF16" s="166"/>
      <c r="AG16" s="166"/>
      <c r="AH16" s="166"/>
      <c r="AJ16" s="171"/>
      <c r="AK16" s="166"/>
      <c r="AM16" s="166"/>
    </row>
    <row r="17" spans="1:40" s="167" customFormat="1" ht="14.1" customHeight="1" x14ac:dyDescent="0.15">
      <c r="A17" s="164"/>
      <c r="B17" s="172" t="s">
        <v>713</v>
      </c>
      <c r="C17" s="161"/>
      <c r="D17" s="161"/>
      <c r="E17" s="161"/>
      <c r="F17" s="161"/>
      <c r="G17" s="161"/>
      <c r="H17" s="165"/>
      <c r="K17" s="622"/>
      <c r="L17" s="623"/>
      <c r="M17" s="166" t="s">
        <v>714</v>
      </c>
      <c r="N17" s="166"/>
      <c r="O17" s="166"/>
      <c r="R17" s="648" t="e">
        <f>VLOOKUP($AJ$13,DATA!$A$4:$AX$347,7,FALSE)</f>
        <v>#N/A</v>
      </c>
      <c r="S17" s="649"/>
      <c r="T17" s="166" t="s">
        <v>714</v>
      </c>
      <c r="U17" s="166"/>
      <c r="V17" s="166"/>
      <c r="W17" s="166"/>
      <c r="X17" s="166"/>
      <c r="Y17" s="166"/>
      <c r="AB17" s="166"/>
      <c r="AC17" s="166"/>
      <c r="AD17" s="166"/>
      <c r="AE17" s="166"/>
      <c r="AF17" s="166"/>
      <c r="AG17" s="166"/>
      <c r="AH17" s="166"/>
      <c r="AJ17" s="171" t="e">
        <f>IF(K17=R17,0,1)</f>
        <v>#N/A</v>
      </c>
      <c r="AK17" s="166"/>
      <c r="AM17" s="166"/>
    </row>
    <row r="18" spans="1:40" s="167" customFormat="1" ht="14.1" customHeight="1" x14ac:dyDescent="0.15">
      <c r="A18" s="164"/>
      <c r="B18" s="172" t="s">
        <v>1078</v>
      </c>
      <c r="C18" s="161"/>
      <c r="D18" s="161"/>
      <c r="E18" s="161"/>
      <c r="F18" s="161"/>
      <c r="G18" s="161"/>
      <c r="H18" s="165"/>
      <c r="K18" s="679"/>
      <c r="L18" s="680"/>
      <c r="M18" s="166" t="s">
        <v>1080</v>
      </c>
      <c r="N18" s="166"/>
      <c r="O18" s="166"/>
      <c r="R18" s="648" t="e">
        <f>VLOOKUP($AJ$13,DATA!$A$4:$AX$347,8,FALSE)</f>
        <v>#N/A</v>
      </c>
      <c r="S18" s="649"/>
      <c r="T18" s="166" t="s">
        <v>1081</v>
      </c>
      <c r="U18" s="166"/>
      <c r="V18" s="166"/>
      <c r="W18" s="166"/>
      <c r="X18" s="166"/>
      <c r="Y18" s="166"/>
      <c r="AB18" s="166"/>
      <c r="AC18" s="166"/>
      <c r="AD18" s="166"/>
      <c r="AE18" s="166"/>
      <c r="AF18" s="166"/>
      <c r="AG18" s="166"/>
      <c r="AH18" s="166"/>
      <c r="AJ18" s="171" t="e">
        <f>IF(K18=R18,0,1)</f>
        <v>#N/A</v>
      </c>
      <c r="AK18" s="166"/>
      <c r="AM18" s="166"/>
    </row>
    <row r="19" spans="1:40" s="167" customFormat="1" ht="14.1" customHeight="1" x14ac:dyDescent="0.15">
      <c r="A19" s="164"/>
      <c r="B19" s="172" t="s">
        <v>1079</v>
      </c>
      <c r="C19" s="161"/>
      <c r="D19" s="161"/>
      <c r="E19" s="161"/>
      <c r="F19" s="161"/>
      <c r="G19" s="161"/>
      <c r="H19" s="165"/>
      <c r="K19" s="679"/>
      <c r="L19" s="680"/>
      <c r="M19" s="166" t="s">
        <v>1080</v>
      </c>
      <c r="N19" s="166"/>
      <c r="O19" s="166"/>
      <c r="R19" s="648" t="e">
        <f>VLOOKUP($AJ$13,DATA!$A$4:$AX$347,9,FALSE)</f>
        <v>#N/A</v>
      </c>
      <c r="S19" s="649"/>
      <c r="T19" s="166" t="s">
        <v>1081</v>
      </c>
      <c r="U19" s="166"/>
      <c r="V19" s="166"/>
      <c r="W19" s="166" t="e">
        <f>IF(VLOOKUP($AJ$13,DATA!$A$4:$AX$347,12,FALSE)="○","多雪地域","")</f>
        <v>#N/A</v>
      </c>
      <c r="X19" s="166"/>
      <c r="Y19" s="166"/>
      <c r="AB19" s="166"/>
      <c r="AC19" s="166"/>
      <c r="AD19" s="166"/>
      <c r="AE19" s="166"/>
      <c r="AF19" s="166"/>
      <c r="AG19" s="166"/>
      <c r="AH19" s="166"/>
      <c r="AJ19" s="171" t="e">
        <f>IF(K19=R19,0,1)</f>
        <v>#N/A</v>
      </c>
      <c r="AK19" s="166"/>
      <c r="AM19" s="166"/>
    </row>
    <row r="20" spans="1:40" s="167" customFormat="1" ht="14.1" customHeight="1" x14ac:dyDescent="0.15">
      <c r="A20" s="164"/>
      <c r="B20" s="161"/>
      <c r="C20" s="161"/>
      <c r="D20" s="161"/>
      <c r="E20" s="161"/>
      <c r="F20" s="161"/>
      <c r="G20" s="161"/>
      <c r="H20" s="165"/>
      <c r="I20" s="166"/>
      <c r="J20" s="166"/>
      <c r="K20" s="166"/>
      <c r="L20" s="166"/>
      <c r="M20" s="166"/>
      <c r="N20" s="166"/>
      <c r="O20" s="166"/>
      <c r="T20" s="166"/>
      <c r="U20" s="166"/>
      <c r="V20" s="166"/>
      <c r="W20" s="166"/>
      <c r="X20" s="166"/>
      <c r="Y20" s="166"/>
      <c r="AB20" s="166"/>
      <c r="AC20" s="166"/>
      <c r="AD20" s="166"/>
      <c r="AE20" s="166"/>
      <c r="AF20" s="166"/>
      <c r="AG20" s="166"/>
      <c r="AH20" s="166"/>
      <c r="AJ20" s="171"/>
      <c r="AK20" s="166"/>
      <c r="AM20" s="166"/>
    </row>
    <row r="21" spans="1:40" s="167" customFormat="1" ht="14.1" customHeight="1" x14ac:dyDescent="0.15">
      <c r="A21" s="173"/>
      <c r="B21" s="652" t="s">
        <v>641</v>
      </c>
      <c r="C21" s="652"/>
      <c r="D21" s="652"/>
      <c r="E21" s="652"/>
      <c r="F21" s="652"/>
      <c r="G21" s="652"/>
      <c r="H21" s="652"/>
      <c r="I21" s="174" t="s">
        <v>463</v>
      </c>
      <c r="J21" s="681" t="s">
        <v>642</v>
      </c>
      <c r="K21" s="650"/>
      <c r="L21" s="650"/>
      <c r="M21" s="650"/>
      <c r="N21" s="650"/>
      <c r="O21" s="650"/>
      <c r="P21" s="650"/>
      <c r="Q21" s="650"/>
      <c r="R21" s="650"/>
      <c r="S21" s="650"/>
      <c r="T21" s="650"/>
      <c r="U21" s="650"/>
      <c r="V21" s="650"/>
      <c r="W21" s="650" t="s">
        <v>643</v>
      </c>
      <c r="X21" s="650"/>
      <c r="Y21" s="650"/>
      <c r="Z21" s="650"/>
      <c r="AA21" s="650"/>
      <c r="AB21" s="650"/>
      <c r="AC21" s="650"/>
      <c r="AD21" s="650"/>
      <c r="AE21" s="650"/>
      <c r="AF21" s="650"/>
      <c r="AG21" s="650"/>
      <c r="AH21" s="166"/>
      <c r="AJ21" s="171">
        <f t="shared" ref="AJ21:AJ30" si="0">IF(I21="■",1,0)</f>
        <v>0</v>
      </c>
      <c r="AK21" s="166"/>
      <c r="AL21" s="484" t="s">
        <v>1309</v>
      </c>
      <c r="AM21" s="485" t="s">
        <v>1310</v>
      </c>
      <c r="AN21" s="484" t="s">
        <v>662</v>
      </c>
    </row>
    <row r="22" spans="1:40" s="167" customFormat="1" ht="14.1" customHeight="1" x14ac:dyDescent="0.15">
      <c r="A22" s="173"/>
      <c r="B22" s="175"/>
      <c r="C22" s="175"/>
      <c r="D22" s="175"/>
      <c r="E22" s="175"/>
      <c r="F22" s="175"/>
      <c r="G22" s="175"/>
      <c r="H22" s="175"/>
      <c r="I22" s="174" t="s">
        <v>463</v>
      </c>
      <c r="J22" s="681" t="s">
        <v>644</v>
      </c>
      <c r="K22" s="650"/>
      <c r="L22" s="650"/>
      <c r="M22" s="650"/>
      <c r="N22" s="650"/>
      <c r="O22" s="650"/>
      <c r="P22" s="650"/>
      <c r="Q22" s="650"/>
      <c r="R22" s="650"/>
      <c r="S22" s="650"/>
      <c r="T22" s="650"/>
      <c r="U22" s="650"/>
      <c r="V22" s="650"/>
      <c r="W22" s="650" t="s">
        <v>645</v>
      </c>
      <c r="X22" s="650"/>
      <c r="Y22" s="650"/>
      <c r="Z22" s="650"/>
      <c r="AA22" s="650"/>
      <c r="AB22" s="650"/>
      <c r="AC22" s="650"/>
      <c r="AD22" s="650"/>
      <c r="AE22" s="650"/>
      <c r="AF22" s="650"/>
      <c r="AG22" s="650"/>
      <c r="AH22" s="166"/>
      <c r="AJ22" s="171">
        <f t="shared" si="0"/>
        <v>0</v>
      </c>
      <c r="AK22" s="166"/>
      <c r="AL22" s="484" t="e">
        <f>IF(AN22="岐阜県",AN14,AN22)</f>
        <v>#N/A</v>
      </c>
      <c r="AM22" s="485" t="e">
        <f>IF(RIGHT(AL22,1)="県",AJ12,AJ13)</f>
        <v>#N/A</v>
      </c>
      <c r="AN22" s="473" t="e">
        <f>IF(AJ31&gt;0,AL14,AM14)</f>
        <v>#N/A</v>
      </c>
    </row>
    <row r="23" spans="1:40" s="167" customFormat="1" ht="14.1" customHeight="1" x14ac:dyDescent="0.15">
      <c r="A23" s="173"/>
      <c r="B23" s="175"/>
      <c r="C23" s="175"/>
      <c r="D23" s="175"/>
      <c r="E23" s="175"/>
      <c r="F23" s="175"/>
      <c r="G23" s="175"/>
      <c r="H23" s="175"/>
      <c r="I23" s="174" t="s">
        <v>463</v>
      </c>
      <c r="J23" s="681" t="s">
        <v>646</v>
      </c>
      <c r="K23" s="650"/>
      <c r="L23" s="650"/>
      <c r="M23" s="650"/>
      <c r="N23" s="650"/>
      <c r="O23" s="650"/>
      <c r="P23" s="650"/>
      <c r="Q23" s="650"/>
      <c r="R23" s="650"/>
      <c r="S23" s="650"/>
      <c r="T23" s="650"/>
      <c r="U23" s="650"/>
      <c r="V23" s="650"/>
      <c r="W23" s="650" t="s">
        <v>647</v>
      </c>
      <c r="X23" s="650"/>
      <c r="Y23" s="650"/>
      <c r="Z23" s="650"/>
      <c r="AA23" s="650"/>
      <c r="AB23" s="650"/>
      <c r="AC23" s="650"/>
      <c r="AD23" s="650"/>
      <c r="AE23" s="650"/>
      <c r="AF23" s="650"/>
      <c r="AG23" s="650"/>
      <c r="AH23" s="166"/>
      <c r="AJ23" s="171">
        <f t="shared" si="0"/>
        <v>0</v>
      </c>
      <c r="AK23" s="166"/>
      <c r="AL23" s="166"/>
      <c r="AM23" s="166"/>
    </row>
    <row r="24" spans="1:40" s="167" customFormat="1" ht="14.1" customHeight="1" x14ac:dyDescent="0.15">
      <c r="A24" s="173"/>
      <c r="B24" s="175"/>
      <c r="C24" s="175"/>
      <c r="D24" s="175"/>
      <c r="E24" s="175"/>
      <c r="F24" s="175"/>
      <c r="G24" s="175"/>
      <c r="H24" s="175"/>
      <c r="I24" s="174" t="s">
        <v>463</v>
      </c>
      <c r="J24" s="681" t="s">
        <v>648</v>
      </c>
      <c r="K24" s="650"/>
      <c r="L24" s="650"/>
      <c r="M24" s="650"/>
      <c r="N24" s="650"/>
      <c r="O24" s="650"/>
      <c r="P24" s="650"/>
      <c r="Q24" s="650"/>
      <c r="R24" s="650"/>
      <c r="S24" s="650"/>
      <c r="T24" s="650"/>
      <c r="U24" s="650"/>
      <c r="V24" s="650"/>
      <c r="W24" s="650" t="s">
        <v>649</v>
      </c>
      <c r="X24" s="650"/>
      <c r="Y24" s="650"/>
      <c r="Z24" s="650"/>
      <c r="AA24" s="650"/>
      <c r="AB24" s="650"/>
      <c r="AC24" s="650"/>
      <c r="AD24" s="650"/>
      <c r="AE24" s="650"/>
      <c r="AF24" s="650"/>
      <c r="AG24" s="650"/>
      <c r="AH24" s="166"/>
      <c r="AJ24" s="171">
        <f t="shared" si="0"/>
        <v>0</v>
      </c>
      <c r="AK24" s="166"/>
      <c r="AL24" s="166"/>
      <c r="AM24" s="166"/>
    </row>
    <row r="25" spans="1:40" s="167" customFormat="1" ht="14.1" customHeight="1" x14ac:dyDescent="0.15">
      <c r="A25" s="173"/>
      <c r="B25" s="175"/>
      <c r="C25" s="175"/>
      <c r="D25" s="175"/>
      <c r="E25" s="175"/>
      <c r="F25" s="175"/>
      <c r="G25" s="175"/>
      <c r="H25" s="175"/>
      <c r="I25" s="174" t="s">
        <v>463</v>
      </c>
      <c r="J25" s="681" t="s">
        <v>661</v>
      </c>
      <c r="K25" s="650"/>
      <c r="L25" s="650"/>
      <c r="M25" s="650"/>
      <c r="N25" s="650"/>
      <c r="O25" s="650"/>
      <c r="P25" s="650"/>
      <c r="Q25" s="650"/>
      <c r="R25" s="650"/>
      <c r="S25" s="650"/>
      <c r="T25" s="650"/>
      <c r="U25" s="650"/>
      <c r="V25" s="650"/>
      <c r="W25" s="650" t="s">
        <v>650</v>
      </c>
      <c r="X25" s="650"/>
      <c r="Y25" s="650"/>
      <c r="Z25" s="650"/>
      <c r="AA25" s="650"/>
      <c r="AB25" s="650"/>
      <c r="AC25" s="650"/>
      <c r="AD25" s="650"/>
      <c r="AE25" s="650"/>
      <c r="AF25" s="650"/>
      <c r="AG25" s="650"/>
      <c r="AH25" s="166"/>
      <c r="AJ25" s="171">
        <f t="shared" si="0"/>
        <v>0</v>
      </c>
      <c r="AK25" s="166"/>
      <c r="AL25" s="166"/>
      <c r="AM25" s="166"/>
    </row>
    <row r="26" spans="1:40" s="167" customFormat="1" ht="14.1" customHeight="1" x14ac:dyDescent="0.15">
      <c r="A26" s="173"/>
      <c r="B26" s="175"/>
      <c r="C26" s="175"/>
      <c r="D26" s="175"/>
      <c r="E26" s="175"/>
      <c r="F26" s="175"/>
      <c r="G26" s="175"/>
      <c r="H26" s="175"/>
      <c r="I26" s="174" t="s">
        <v>463</v>
      </c>
      <c r="J26" s="681" t="s">
        <v>651</v>
      </c>
      <c r="K26" s="650"/>
      <c r="L26" s="650"/>
      <c r="M26" s="650"/>
      <c r="N26" s="650"/>
      <c r="O26" s="650"/>
      <c r="P26" s="650"/>
      <c r="Q26" s="650"/>
      <c r="R26" s="650"/>
      <c r="S26" s="650"/>
      <c r="T26" s="650"/>
      <c r="U26" s="650"/>
      <c r="V26" s="650"/>
      <c r="W26" s="650" t="s">
        <v>652</v>
      </c>
      <c r="X26" s="650"/>
      <c r="Y26" s="650"/>
      <c r="Z26" s="650"/>
      <c r="AA26" s="650"/>
      <c r="AB26" s="650"/>
      <c r="AC26" s="650"/>
      <c r="AD26" s="650"/>
      <c r="AE26" s="650"/>
      <c r="AF26" s="650"/>
      <c r="AG26" s="650"/>
      <c r="AH26" s="166"/>
      <c r="AJ26" s="171">
        <f t="shared" si="0"/>
        <v>0</v>
      </c>
      <c r="AK26" s="166"/>
      <c r="AL26" s="166"/>
      <c r="AM26" s="166"/>
    </row>
    <row r="27" spans="1:40" s="167" customFormat="1" ht="14.1" customHeight="1" x14ac:dyDescent="0.15">
      <c r="A27" s="173"/>
      <c r="B27" s="175"/>
      <c r="C27" s="175"/>
      <c r="D27" s="175"/>
      <c r="E27" s="175"/>
      <c r="F27" s="175"/>
      <c r="G27" s="175"/>
      <c r="H27" s="175"/>
      <c r="I27" s="174" t="s">
        <v>463</v>
      </c>
      <c r="J27" s="681" t="s">
        <v>653</v>
      </c>
      <c r="K27" s="650"/>
      <c r="L27" s="650"/>
      <c r="M27" s="650"/>
      <c r="N27" s="650"/>
      <c r="O27" s="650"/>
      <c r="P27" s="650"/>
      <c r="Q27" s="650"/>
      <c r="R27" s="650"/>
      <c r="S27" s="650"/>
      <c r="T27" s="650"/>
      <c r="U27" s="650"/>
      <c r="V27" s="650"/>
      <c r="W27" s="650" t="s">
        <v>654</v>
      </c>
      <c r="X27" s="650"/>
      <c r="Y27" s="650"/>
      <c r="Z27" s="650"/>
      <c r="AA27" s="650"/>
      <c r="AB27" s="650"/>
      <c r="AC27" s="650"/>
      <c r="AD27" s="650"/>
      <c r="AE27" s="650"/>
      <c r="AF27" s="650"/>
      <c r="AG27" s="650"/>
      <c r="AH27" s="166"/>
      <c r="AJ27" s="171">
        <f t="shared" si="0"/>
        <v>0</v>
      </c>
      <c r="AK27" s="166"/>
      <c r="AL27" s="166"/>
      <c r="AM27" s="166"/>
    </row>
    <row r="28" spans="1:40" s="167" customFormat="1" ht="14.1" customHeight="1" x14ac:dyDescent="0.15">
      <c r="A28" s="173"/>
      <c r="B28" s="175"/>
      <c r="C28" s="175"/>
      <c r="D28" s="175"/>
      <c r="E28" s="175"/>
      <c r="F28" s="175"/>
      <c r="G28" s="175"/>
      <c r="H28" s="175"/>
      <c r="I28" s="174" t="s">
        <v>463</v>
      </c>
      <c r="J28" s="681" t="s">
        <v>655</v>
      </c>
      <c r="K28" s="650"/>
      <c r="L28" s="650"/>
      <c r="M28" s="650"/>
      <c r="N28" s="650"/>
      <c r="O28" s="650"/>
      <c r="P28" s="650"/>
      <c r="Q28" s="650"/>
      <c r="R28" s="650"/>
      <c r="S28" s="650"/>
      <c r="T28" s="650"/>
      <c r="U28" s="650"/>
      <c r="V28" s="650"/>
      <c r="W28" s="650" t="s">
        <v>656</v>
      </c>
      <c r="X28" s="650"/>
      <c r="Y28" s="650"/>
      <c r="Z28" s="650"/>
      <c r="AA28" s="650"/>
      <c r="AB28" s="650"/>
      <c r="AC28" s="650"/>
      <c r="AD28" s="650"/>
      <c r="AE28" s="650"/>
      <c r="AF28" s="650"/>
      <c r="AG28" s="650"/>
      <c r="AH28" s="166"/>
      <c r="AJ28" s="171">
        <f t="shared" si="0"/>
        <v>0</v>
      </c>
      <c r="AK28" s="166"/>
      <c r="AL28" s="166"/>
      <c r="AM28" s="166"/>
    </row>
    <row r="29" spans="1:40" s="167" customFormat="1" ht="14.1" customHeight="1" x14ac:dyDescent="0.15">
      <c r="A29" s="173"/>
      <c r="B29" s="175"/>
      <c r="C29" s="175"/>
      <c r="D29" s="175"/>
      <c r="E29" s="175"/>
      <c r="F29" s="175"/>
      <c r="G29" s="175"/>
      <c r="H29" s="175"/>
      <c r="I29" s="174" t="s">
        <v>463</v>
      </c>
      <c r="J29" s="681" t="s">
        <v>657</v>
      </c>
      <c r="K29" s="650"/>
      <c r="L29" s="650"/>
      <c r="M29" s="650"/>
      <c r="N29" s="650"/>
      <c r="O29" s="650"/>
      <c r="P29" s="650"/>
      <c r="Q29" s="650"/>
      <c r="R29" s="650"/>
      <c r="S29" s="650"/>
      <c r="T29" s="650"/>
      <c r="U29" s="650"/>
      <c r="V29" s="650"/>
      <c r="W29" s="650" t="s">
        <v>658</v>
      </c>
      <c r="X29" s="650"/>
      <c r="Y29" s="650"/>
      <c r="Z29" s="650"/>
      <c r="AA29" s="650"/>
      <c r="AB29" s="650"/>
      <c r="AC29" s="650"/>
      <c r="AD29" s="650"/>
      <c r="AE29" s="650"/>
      <c r="AF29" s="650"/>
      <c r="AG29" s="650"/>
      <c r="AH29" s="166"/>
      <c r="AJ29" s="171">
        <f t="shared" si="0"/>
        <v>0</v>
      </c>
      <c r="AK29" s="166"/>
      <c r="AL29" s="166"/>
      <c r="AM29" s="166"/>
    </row>
    <row r="30" spans="1:40" s="167" customFormat="1" ht="14.1" customHeight="1" x14ac:dyDescent="0.15">
      <c r="A30" s="173"/>
      <c r="B30" s="175"/>
      <c r="C30" s="175"/>
      <c r="D30" s="175"/>
      <c r="E30" s="175"/>
      <c r="F30" s="175"/>
      <c r="G30" s="175"/>
      <c r="H30" s="175"/>
      <c r="I30" s="174" t="s">
        <v>463</v>
      </c>
      <c r="J30" s="681" t="s">
        <v>659</v>
      </c>
      <c r="K30" s="650"/>
      <c r="L30" s="650"/>
      <c r="M30" s="650"/>
      <c r="N30" s="650"/>
      <c r="O30" s="650"/>
      <c r="P30" s="650"/>
      <c r="Q30" s="650"/>
      <c r="R30" s="650"/>
      <c r="S30" s="650"/>
      <c r="T30" s="650"/>
      <c r="U30" s="650"/>
      <c r="V30" s="650"/>
      <c r="W30" s="650" t="s">
        <v>660</v>
      </c>
      <c r="X30" s="650"/>
      <c r="Y30" s="650"/>
      <c r="Z30" s="650"/>
      <c r="AA30" s="650"/>
      <c r="AB30" s="650"/>
      <c r="AC30" s="650"/>
      <c r="AD30" s="650"/>
      <c r="AE30" s="650"/>
      <c r="AF30" s="650"/>
      <c r="AG30" s="650"/>
      <c r="AH30" s="166"/>
      <c r="AJ30" s="171">
        <f t="shared" si="0"/>
        <v>0</v>
      </c>
      <c r="AK30" s="166"/>
      <c r="AL30" s="166"/>
      <c r="AM30" s="166"/>
    </row>
    <row r="31" spans="1:40" s="167" customFormat="1" ht="14.1" customHeight="1" x14ac:dyDescent="0.15">
      <c r="A31" s="173"/>
      <c r="B31" s="175"/>
      <c r="C31" s="175"/>
      <c r="D31" s="175"/>
      <c r="E31" s="175"/>
      <c r="F31" s="175"/>
      <c r="G31" s="175"/>
      <c r="H31" s="175"/>
      <c r="I31" s="166"/>
      <c r="J31" s="166"/>
      <c r="K31" s="166"/>
      <c r="L31" s="166"/>
      <c r="M31" s="166"/>
      <c r="N31" s="166"/>
      <c r="O31" s="166"/>
      <c r="P31" s="166"/>
      <c r="Q31" s="166"/>
      <c r="R31" s="166"/>
      <c r="S31" s="736" t="s">
        <v>1255</v>
      </c>
      <c r="T31" s="737"/>
      <c r="U31" s="737"/>
      <c r="V31" s="737"/>
      <c r="W31" s="737"/>
      <c r="X31" s="737"/>
      <c r="Y31" s="737"/>
      <c r="Z31" s="737"/>
      <c r="AA31" s="737"/>
      <c r="AB31" s="737"/>
      <c r="AC31" s="737"/>
      <c r="AD31" s="737"/>
      <c r="AE31" s="737"/>
      <c r="AF31" s="737"/>
      <c r="AG31" s="737"/>
      <c r="AH31" s="737"/>
      <c r="AI31" s="737"/>
      <c r="AJ31" s="171">
        <f>SUM(AJ21:AJ30,AJ14)</f>
        <v>0</v>
      </c>
      <c r="AK31" s="166"/>
      <c r="AL31" s="166"/>
      <c r="AM31" s="166"/>
    </row>
    <row r="32" spans="1:40" ht="13.5" customHeight="1" x14ac:dyDescent="0.15">
      <c r="A32" s="176"/>
      <c r="B32" s="99" t="s">
        <v>1082</v>
      </c>
      <c r="C32" s="99"/>
      <c r="D32" s="99"/>
      <c r="E32" s="99"/>
      <c r="F32" s="99"/>
      <c r="G32" s="99"/>
      <c r="H32" s="99"/>
      <c r="I32" s="685"/>
      <c r="J32" s="686"/>
      <c r="K32" s="686"/>
      <c r="L32" s="686"/>
      <c r="M32" s="686"/>
      <c r="N32" s="686"/>
      <c r="O32" s="686"/>
      <c r="P32" s="686"/>
      <c r="Q32" s="687"/>
      <c r="R32" s="99"/>
      <c r="S32" s="737"/>
      <c r="T32" s="737"/>
      <c r="U32" s="737"/>
      <c r="V32" s="737"/>
      <c r="W32" s="737"/>
      <c r="X32" s="737"/>
      <c r="Y32" s="737"/>
      <c r="Z32" s="737"/>
      <c r="AA32" s="737"/>
      <c r="AB32" s="737"/>
      <c r="AC32" s="737"/>
      <c r="AD32" s="737"/>
      <c r="AE32" s="737"/>
      <c r="AF32" s="737"/>
      <c r="AG32" s="737"/>
      <c r="AH32" s="737"/>
      <c r="AI32" s="737"/>
      <c r="AJ32" s="99"/>
      <c r="AK32" s="99"/>
      <c r="AL32" s="99"/>
      <c r="AM32" s="99"/>
    </row>
    <row r="33" spans="1:39" ht="13.5" customHeight="1" x14ac:dyDescent="0.15">
      <c r="A33" s="160"/>
      <c r="C33" s="99"/>
      <c r="D33" s="99"/>
      <c r="E33" s="99"/>
      <c r="F33" s="99"/>
      <c r="G33" s="99"/>
      <c r="H33" s="99"/>
      <c r="I33" s="99"/>
      <c r="J33" s="99"/>
      <c r="K33" s="99"/>
      <c r="L33" s="99"/>
      <c r="M33" s="99"/>
      <c r="N33" s="99"/>
      <c r="O33" s="99"/>
      <c r="P33" s="99"/>
      <c r="Q33" s="99"/>
      <c r="R33" s="99"/>
      <c r="S33" s="737"/>
      <c r="T33" s="737"/>
      <c r="U33" s="737"/>
      <c r="V33" s="737"/>
      <c r="W33" s="737"/>
      <c r="X33" s="737"/>
      <c r="Y33" s="737"/>
      <c r="Z33" s="737"/>
      <c r="AA33" s="737"/>
      <c r="AB33" s="737"/>
      <c r="AC33" s="737"/>
      <c r="AD33" s="737"/>
      <c r="AE33" s="737"/>
      <c r="AF33" s="737"/>
      <c r="AG33" s="737"/>
      <c r="AH33" s="737"/>
      <c r="AI33" s="737"/>
      <c r="AJ33" s="99"/>
      <c r="AK33" s="99"/>
      <c r="AL33" s="99"/>
      <c r="AM33" s="99"/>
    </row>
    <row r="34" spans="1:39" ht="13.5" customHeight="1" x14ac:dyDescent="0.15">
      <c r="A34" s="176"/>
      <c r="B34" s="99" t="s">
        <v>1100</v>
      </c>
      <c r="C34" s="99"/>
      <c r="D34" s="99"/>
      <c r="E34" s="99"/>
      <c r="F34" s="99"/>
      <c r="G34" s="99"/>
      <c r="H34" s="99"/>
      <c r="I34" s="99"/>
      <c r="J34" s="99"/>
      <c r="K34" s="99" t="s">
        <v>1092</v>
      </c>
      <c r="L34" s="99"/>
      <c r="M34" s="99"/>
      <c r="N34" s="99"/>
      <c r="O34" s="99"/>
      <c r="P34" s="99"/>
      <c r="Q34" s="99"/>
      <c r="R34" s="99"/>
      <c r="S34" s="99"/>
      <c r="T34" s="99" t="e">
        <f>VLOOKUP($AJ$13,DATA!$A$4:$AX$347,39,FALSE)</f>
        <v>#N/A</v>
      </c>
      <c r="U34" s="99"/>
      <c r="V34" s="99"/>
      <c r="W34" s="99"/>
      <c r="X34" s="99"/>
      <c r="Y34" s="99"/>
      <c r="Z34" s="99"/>
      <c r="AA34" s="99"/>
      <c r="AB34" s="99"/>
      <c r="AC34" s="99"/>
      <c r="AD34" s="99"/>
      <c r="AE34" s="99"/>
      <c r="AF34" s="99"/>
      <c r="AG34" s="99"/>
      <c r="AH34" s="99"/>
      <c r="AI34" s="158"/>
      <c r="AJ34" s="99"/>
      <c r="AK34" s="99"/>
      <c r="AL34" s="99"/>
      <c r="AM34" s="99"/>
    </row>
    <row r="35" spans="1:39" ht="13.5" customHeight="1" x14ac:dyDescent="0.15">
      <c r="A35" s="159"/>
      <c r="B35" s="99"/>
      <c r="C35" s="99" t="s">
        <v>689</v>
      </c>
      <c r="D35" s="99"/>
      <c r="E35" s="99"/>
      <c r="F35" s="99"/>
      <c r="G35" s="99"/>
      <c r="H35" s="99"/>
      <c r="I35" s="682"/>
      <c r="J35" s="683"/>
      <c r="K35" s="683"/>
      <c r="L35" s="683"/>
      <c r="M35" s="683"/>
      <c r="N35" s="684"/>
      <c r="O35" s="99"/>
      <c r="P35" s="99"/>
      <c r="Q35" s="99"/>
      <c r="R35" s="99"/>
      <c r="S35" s="99"/>
      <c r="T35" s="99"/>
      <c r="U35" s="99"/>
      <c r="V35" s="99"/>
      <c r="W35" s="99"/>
      <c r="X35" s="99"/>
      <c r="Y35" s="99"/>
      <c r="Z35" s="99"/>
      <c r="AA35" s="99"/>
      <c r="AB35" s="99"/>
      <c r="AC35" s="99"/>
      <c r="AD35" s="99"/>
      <c r="AE35" s="99"/>
      <c r="AF35" s="99"/>
      <c r="AG35" s="99"/>
      <c r="AH35" s="99"/>
      <c r="AI35" s="158"/>
      <c r="AJ35" s="99"/>
      <c r="AK35" s="99"/>
      <c r="AL35" s="99"/>
      <c r="AM35" s="99"/>
    </row>
    <row r="36" spans="1:39" ht="13.5" customHeight="1" x14ac:dyDescent="0.15">
      <c r="A36" s="159"/>
      <c r="B36" s="99"/>
      <c r="C36" s="109" t="s">
        <v>690</v>
      </c>
      <c r="D36" s="99"/>
      <c r="E36" s="99"/>
      <c r="F36" s="99"/>
      <c r="G36" s="99"/>
      <c r="H36" s="99"/>
      <c r="I36" s="644"/>
      <c r="J36" s="645"/>
      <c r="K36" s="645"/>
      <c r="L36" s="645"/>
      <c r="M36" s="645"/>
      <c r="N36" s="645"/>
      <c r="O36" s="645"/>
      <c r="P36" s="645"/>
      <c r="Q36" s="645"/>
      <c r="R36" s="645"/>
      <c r="S36" s="646"/>
      <c r="T36" s="99"/>
      <c r="U36" s="99"/>
      <c r="V36" s="99"/>
      <c r="W36" s="99"/>
      <c r="X36" s="99"/>
      <c r="Y36" s="99"/>
      <c r="Z36" s="99"/>
      <c r="AA36" s="99"/>
      <c r="AB36" s="99"/>
      <c r="AC36" s="99"/>
      <c r="AD36" s="99"/>
      <c r="AE36" s="99"/>
      <c r="AF36" s="99"/>
      <c r="AG36" s="99"/>
      <c r="AH36" s="99"/>
      <c r="AI36" s="158"/>
      <c r="AJ36" s="99"/>
      <c r="AK36" s="99"/>
      <c r="AL36" s="99"/>
      <c r="AM36" s="99"/>
    </row>
    <row r="37" spans="1:39" ht="13.5" customHeight="1" x14ac:dyDescent="0.15">
      <c r="A37" s="159"/>
      <c r="B37" s="99"/>
      <c r="C37" s="99"/>
      <c r="H37" s="99"/>
      <c r="I37" s="177" t="s">
        <v>463</v>
      </c>
      <c r="J37" s="99" t="s">
        <v>687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58"/>
      <c r="AJ37" s="99"/>
      <c r="AK37" s="99"/>
      <c r="AL37" s="99"/>
      <c r="AM37" s="99"/>
    </row>
    <row r="38" spans="1:39" ht="13.5" customHeight="1" x14ac:dyDescent="0.15">
      <c r="A38" s="159"/>
      <c r="B38" s="99"/>
      <c r="C38" s="99"/>
      <c r="H38" s="99"/>
      <c r="I38" s="177" t="s">
        <v>463</v>
      </c>
      <c r="J38" s="99" t="s">
        <v>688</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58"/>
      <c r="AJ38" s="99"/>
      <c r="AK38" s="99"/>
      <c r="AL38" s="99"/>
      <c r="AM38" s="99"/>
    </row>
    <row r="39" spans="1:39" ht="13.5" customHeight="1" x14ac:dyDescent="0.15">
      <c r="A39" s="159"/>
      <c r="B39" s="99"/>
      <c r="C39" s="99"/>
      <c r="H39" s="99"/>
      <c r="I39" s="99"/>
      <c r="J39" s="177" t="s">
        <v>463</v>
      </c>
      <c r="K39" s="99" t="s">
        <v>32</v>
      </c>
      <c r="L39" s="99"/>
      <c r="M39" s="99"/>
      <c r="N39" s="99"/>
      <c r="O39" s="99"/>
      <c r="P39" s="99"/>
      <c r="Q39" s="99"/>
      <c r="R39" s="99"/>
      <c r="S39" s="99"/>
      <c r="T39" s="99"/>
      <c r="U39" s="99"/>
      <c r="V39" s="99"/>
      <c r="W39" s="99"/>
      <c r="X39" s="99"/>
      <c r="Y39" s="99"/>
      <c r="Z39" s="99"/>
      <c r="AA39" s="99"/>
      <c r="AB39" s="99"/>
      <c r="AC39" s="99"/>
      <c r="AD39" s="99"/>
      <c r="AE39" s="99"/>
      <c r="AF39" s="99"/>
      <c r="AG39" s="99"/>
      <c r="AH39" s="99"/>
      <c r="AI39" s="158"/>
      <c r="AJ39" s="99"/>
      <c r="AK39" s="99"/>
      <c r="AL39" s="99"/>
      <c r="AM39" s="99"/>
    </row>
    <row r="40" spans="1:39" ht="13.5" customHeight="1" x14ac:dyDescent="0.15">
      <c r="A40" s="159"/>
      <c r="B40" s="99"/>
      <c r="C40" s="99"/>
      <c r="H40" s="99"/>
      <c r="I40" s="99"/>
      <c r="J40" s="177" t="s">
        <v>463</v>
      </c>
      <c r="K40" s="99" t="s">
        <v>29</v>
      </c>
      <c r="L40" s="99"/>
      <c r="M40" s="99"/>
      <c r="N40" s="99"/>
      <c r="O40" s="99"/>
      <c r="P40" s="99"/>
      <c r="Q40" s="99"/>
      <c r="R40" s="99"/>
      <c r="S40" s="99"/>
      <c r="T40" s="99"/>
      <c r="U40" s="99"/>
      <c r="V40" s="99"/>
      <c r="W40" s="99"/>
      <c r="X40" s="99"/>
      <c r="Y40" s="99"/>
      <c r="Z40" s="99"/>
      <c r="AA40" s="99"/>
      <c r="AB40" s="99"/>
      <c r="AC40" s="99"/>
      <c r="AD40" s="99"/>
      <c r="AE40" s="99"/>
      <c r="AF40" s="99"/>
      <c r="AG40" s="99"/>
      <c r="AH40" s="99"/>
      <c r="AI40" s="158"/>
      <c r="AJ40" s="99"/>
      <c r="AK40" s="99"/>
      <c r="AL40" s="99"/>
      <c r="AM40" s="99"/>
    </row>
    <row r="41" spans="1:39" ht="13.5" customHeight="1" x14ac:dyDescent="0.15">
      <c r="A41" s="159"/>
      <c r="B41" s="99"/>
      <c r="C41" s="99"/>
      <c r="H41" s="99"/>
      <c r="I41" s="99"/>
      <c r="J41" s="99"/>
      <c r="K41" s="177" t="s">
        <v>463</v>
      </c>
      <c r="L41" s="99" t="s">
        <v>30</v>
      </c>
      <c r="M41" s="99"/>
      <c r="N41" s="99"/>
      <c r="O41" s="99"/>
      <c r="P41" s="99"/>
      <c r="Q41" s="99"/>
      <c r="R41" s="99"/>
      <c r="S41" s="99"/>
      <c r="T41" s="99"/>
      <c r="U41" s="99"/>
      <c r="V41" s="99"/>
      <c r="W41" s="99"/>
      <c r="X41" s="99"/>
      <c r="Y41" s="99"/>
      <c r="Z41" s="99"/>
      <c r="AA41" s="99"/>
      <c r="AB41" s="99"/>
      <c r="AC41" s="99"/>
      <c r="AD41" s="99"/>
      <c r="AE41" s="99"/>
      <c r="AF41" s="99"/>
      <c r="AG41" s="99"/>
      <c r="AH41" s="99"/>
      <c r="AI41" s="158"/>
      <c r="AJ41" s="99"/>
      <c r="AK41" s="99"/>
      <c r="AL41" s="99"/>
      <c r="AM41" s="99"/>
    </row>
    <row r="42" spans="1:39" ht="13.5" customHeight="1" x14ac:dyDescent="0.15">
      <c r="A42" s="159"/>
      <c r="B42" s="99"/>
      <c r="C42" s="99"/>
      <c r="H42" s="99"/>
      <c r="I42" s="99"/>
      <c r="J42" s="99"/>
      <c r="K42" s="177" t="s">
        <v>463</v>
      </c>
      <c r="L42" s="99" t="s">
        <v>31</v>
      </c>
      <c r="M42" s="99"/>
      <c r="N42" s="99"/>
      <c r="O42" s="99"/>
      <c r="P42" s="99"/>
      <c r="Q42" s="99"/>
      <c r="R42" s="99"/>
      <c r="S42" s="99"/>
      <c r="T42" s="99"/>
      <c r="U42" s="99"/>
      <c r="V42" s="99"/>
      <c r="W42" s="99"/>
      <c r="X42" s="99"/>
      <c r="Y42" s="99"/>
      <c r="Z42" s="99"/>
      <c r="AA42" s="99"/>
      <c r="AB42" s="99"/>
      <c r="AC42" s="99"/>
      <c r="AD42" s="99"/>
      <c r="AE42" s="99"/>
      <c r="AF42" s="99"/>
      <c r="AG42" s="99"/>
      <c r="AH42" s="99"/>
      <c r="AI42" s="158"/>
      <c r="AJ42" s="99"/>
      <c r="AK42" s="99"/>
      <c r="AL42" s="99"/>
      <c r="AM42" s="99"/>
    </row>
    <row r="43" spans="1:39" ht="13.5" customHeight="1" x14ac:dyDescent="0.15">
      <c r="A43" s="159"/>
      <c r="B43" s="99"/>
      <c r="C43" s="99"/>
      <c r="D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158"/>
      <c r="AJ43" s="99"/>
      <c r="AK43" s="99"/>
      <c r="AL43" s="99"/>
      <c r="AM43" s="99"/>
    </row>
    <row r="44" spans="1:39" ht="13.5" customHeight="1" x14ac:dyDescent="0.15">
      <c r="A44" s="176"/>
      <c r="B44" s="99" t="s">
        <v>1083</v>
      </c>
      <c r="C44" s="99"/>
      <c r="D44" s="99"/>
      <c r="E44" s="99"/>
      <c r="F44" s="99"/>
      <c r="G44" s="99"/>
      <c r="H44" s="99"/>
      <c r="I44" s="99"/>
      <c r="J44" s="99"/>
      <c r="K44" s="99" t="s">
        <v>1093</v>
      </c>
      <c r="L44" s="99"/>
      <c r="M44" s="99"/>
      <c r="N44" s="99"/>
      <c r="O44" s="99"/>
      <c r="P44" s="99"/>
      <c r="Q44" s="99"/>
      <c r="R44" s="99"/>
      <c r="S44" s="99"/>
      <c r="T44" s="99" t="e">
        <f>VLOOKUP($AJ$13,DATA!$A$4:$AX$347,40,FALSE)</f>
        <v>#N/A</v>
      </c>
      <c r="U44" s="99"/>
      <c r="V44" s="99"/>
      <c r="W44" s="99"/>
      <c r="X44" s="99"/>
      <c r="Y44" s="99"/>
      <c r="Z44" s="99"/>
      <c r="AA44" s="99"/>
      <c r="AB44" s="99"/>
      <c r="AC44" s="99"/>
      <c r="AD44" s="99"/>
      <c r="AE44" s="99"/>
      <c r="AF44" s="99"/>
      <c r="AG44" s="99"/>
      <c r="AH44" s="99"/>
      <c r="AI44" s="158"/>
      <c r="AJ44" s="99"/>
      <c r="AK44" s="99"/>
      <c r="AL44" s="99"/>
      <c r="AM44" s="99"/>
    </row>
    <row r="45" spans="1:39" ht="13.5" customHeight="1" x14ac:dyDescent="0.15">
      <c r="A45" s="159"/>
      <c r="B45" s="99"/>
      <c r="C45" s="99" t="s">
        <v>689</v>
      </c>
      <c r="D45" s="99"/>
      <c r="E45" s="99"/>
      <c r="F45" s="99"/>
      <c r="G45" s="99"/>
      <c r="H45" s="99"/>
      <c r="I45" s="682"/>
      <c r="J45" s="683"/>
      <c r="K45" s="683"/>
      <c r="L45" s="683"/>
      <c r="M45" s="683"/>
      <c r="N45" s="684"/>
      <c r="O45" s="99"/>
      <c r="P45" s="178" t="str">
        <f>IF(I35="","","←"&amp;TEXT(I35,"ggge年mm月dd日")&amp;"と異なる場合は入力")</f>
        <v/>
      </c>
      <c r="Q45" s="99"/>
      <c r="R45" s="99"/>
      <c r="S45" s="99"/>
      <c r="T45" s="99"/>
      <c r="U45" s="99"/>
      <c r="V45" s="99"/>
      <c r="W45" s="99"/>
      <c r="X45" s="99"/>
      <c r="Y45" s="99"/>
      <c r="Z45" s="99"/>
      <c r="AA45" s="99"/>
      <c r="AB45" s="99"/>
      <c r="AC45" s="99"/>
      <c r="AD45" s="99"/>
      <c r="AE45" s="99"/>
      <c r="AF45" s="99"/>
      <c r="AG45" s="99"/>
      <c r="AH45" s="99"/>
      <c r="AI45" s="158"/>
      <c r="AJ45" s="99"/>
      <c r="AK45" s="99"/>
      <c r="AL45" s="99"/>
      <c r="AM45" s="99"/>
    </row>
    <row r="46" spans="1:39" ht="13.5" customHeight="1" x14ac:dyDescent="0.15">
      <c r="A46" s="159"/>
      <c r="B46" s="99"/>
      <c r="C46" s="109" t="s">
        <v>690</v>
      </c>
      <c r="D46" s="99"/>
      <c r="E46" s="99"/>
      <c r="F46" s="99"/>
      <c r="G46" s="99"/>
      <c r="H46" s="99"/>
      <c r="I46" s="644"/>
      <c r="J46" s="645"/>
      <c r="K46" s="645"/>
      <c r="L46" s="645"/>
      <c r="M46" s="645"/>
      <c r="N46" s="645"/>
      <c r="O46" s="645"/>
      <c r="P46" s="645"/>
      <c r="Q46" s="645"/>
      <c r="R46" s="645"/>
      <c r="S46" s="646"/>
      <c r="T46" s="99"/>
      <c r="U46" s="99"/>
      <c r="V46" s="99"/>
      <c r="W46" s="99"/>
      <c r="X46" s="99"/>
      <c r="Y46" s="99"/>
      <c r="Z46" s="99"/>
      <c r="AA46" s="99"/>
      <c r="AB46" s="99"/>
      <c r="AC46" s="99"/>
      <c r="AD46" s="99"/>
      <c r="AE46" s="99"/>
      <c r="AF46" s="99"/>
      <c r="AG46" s="99"/>
      <c r="AH46" s="99"/>
      <c r="AI46" s="158"/>
      <c r="AJ46" s="99"/>
      <c r="AK46" s="99"/>
      <c r="AL46" s="99"/>
      <c r="AM46" s="99"/>
    </row>
    <row r="47" spans="1:39" ht="13.5" customHeight="1" x14ac:dyDescent="0.15">
      <c r="A47" s="159"/>
      <c r="B47" s="99"/>
      <c r="C47" s="99"/>
      <c r="I47" s="177" t="s">
        <v>463</v>
      </c>
      <c r="J47" s="99" t="s">
        <v>691</v>
      </c>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158"/>
      <c r="AJ47" s="99"/>
      <c r="AK47" s="99"/>
      <c r="AL47" s="99"/>
      <c r="AM47" s="99"/>
    </row>
    <row r="48" spans="1:39" ht="13.5" customHeight="1" x14ac:dyDescent="0.15">
      <c r="A48" s="159"/>
      <c r="B48" s="99"/>
      <c r="C48" s="99"/>
      <c r="I48" s="177" t="s">
        <v>463</v>
      </c>
      <c r="J48" s="99" t="s">
        <v>692</v>
      </c>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158"/>
      <c r="AJ48" s="99"/>
      <c r="AK48" s="99"/>
      <c r="AL48" s="99"/>
      <c r="AM48" s="99"/>
    </row>
    <row r="49" spans="1:39" ht="13.5" customHeight="1" x14ac:dyDescent="0.15">
      <c r="A49" s="159"/>
      <c r="B49" s="99"/>
      <c r="C49" s="99"/>
      <c r="I49" s="99"/>
      <c r="J49" s="177" t="s">
        <v>463</v>
      </c>
      <c r="K49" s="99" t="s">
        <v>32</v>
      </c>
      <c r="L49" s="99"/>
      <c r="M49" s="99"/>
      <c r="N49" s="99"/>
      <c r="O49" s="99"/>
      <c r="P49" s="99"/>
      <c r="Q49" s="99"/>
      <c r="R49" s="99"/>
      <c r="S49" s="99"/>
      <c r="T49" s="99"/>
      <c r="U49" s="99"/>
      <c r="V49" s="99"/>
      <c r="W49" s="99"/>
      <c r="X49" s="99"/>
      <c r="Y49" s="99"/>
      <c r="Z49" s="99"/>
      <c r="AA49" s="99"/>
      <c r="AB49" s="99"/>
      <c r="AC49" s="99"/>
      <c r="AD49" s="99"/>
      <c r="AE49" s="99"/>
      <c r="AF49" s="99"/>
      <c r="AG49" s="99"/>
      <c r="AH49" s="99"/>
      <c r="AI49" s="158"/>
      <c r="AJ49" s="99"/>
      <c r="AK49" s="99"/>
      <c r="AL49" s="99"/>
      <c r="AM49" s="99"/>
    </row>
    <row r="50" spans="1:39" ht="13.5" customHeight="1" x14ac:dyDescent="0.15">
      <c r="A50" s="159"/>
      <c r="B50" s="99"/>
      <c r="C50" s="99"/>
      <c r="I50" s="99"/>
      <c r="J50" s="177" t="s">
        <v>463</v>
      </c>
      <c r="K50" s="99" t="s">
        <v>29</v>
      </c>
      <c r="L50" s="99"/>
      <c r="M50" s="99"/>
      <c r="N50" s="99"/>
      <c r="O50" s="99"/>
      <c r="P50" s="99"/>
      <c r="Q50" s="99"/>
      <c r="R50" s="99"/>
      <c r="S50" s="99"/>
      <c r="T50" s="99"/>
      <c r="U50" s="99"/>
      <c r="V50" s="99"/>
      <c r="W50" s="99"/>
      <c r="X50" s="99"/>
      <c r="Y50" s="99"/>
      <c r="Z50" s="99"/>
      <c r="AA50" s="99"/>
      <c r="AB50" s="99"/>
      <c r="AC50" s="99"/>
      <c r="AD50" s="99"/>
      <c r="AE50" s="99"/>
      <c r="AF50" s="99"/>
      <c r="AG50" s="99"/>
      <c r="AH50" s="99"/>
      <c r="AI50" s="158"/>
      <c r="AJ50" s="99"/>
      <c r="AK50" s="99"/>
      <c r="AL50" s="99"/>
      <c r="AM50" s="99"/>
    </row>
    <row r="51" spans="1:39" ht="13.5" customHeight="1" x14ac:dyDescent="0.15">
      <c r="A51" s="159"/>
      <c r="B51" s="99"/>
      <c r="C51" s="99"/>
      <c r="I51" s="99"/>
      <c r="J51" s="99"/>
      <c r="K51" s="177" t="s">
        <v>463</v>
      </c>
      <c r="L51" s="99" t="s">
        <v>30</v>
      </c>
      <c r="M51" s="99"/>
      <c r="N51" s="99"/>
      <c r="O51" s="99"/>
      <c r="P51" s="99"/>
      <c r="Q51" s="99"/>
      <c r="R51" s="99"/>
      <c r="S51" s="99"/>
      <c r="T51" s="99"/>
      <c r="U51" s="99"/>
      <c r="V51" s="99"/>
      <c r="W51" s="99"/>
      <c r="X51" s="99"/>
      <c r="Y51" s="99"/>
      <c r="Z51" s="99"/>
      <c r="AA51" s="99"/>
      <c r="AB51" s="99"/>
      <c r="AC51" s="99"/>
      <c r="AD51" s="99"/>
      <c r="AE51" s="99"/>
      <c r="AF51" s="99"/>
      <c r="AG51" s="99"/>
      <c r="AH51" s="99"/>
      <c r="AI51" s="158"/>
      <c r="AJ51" s="99"/>
      <c r="AK51" s="99"/>
      <c r="AL51" s="99"/>
      <c r="AM51" s="99"/>
    </row>
    <row r="52" spans="1:39" ht="13.5" customHeight="1" x14ac:dyDescent="0.15">
      <c r="A52" s="159"/>
      <c r="B52" s="99"/>
      <c r="C52" s="99"/>
      <c r="I52" s="99"/>
      <c r="J52" s="99"/>
      <c r="K52" s="177" t="s">
        <v>463</v>
      </c>
      <c r="L52" s="99" t="s">
        <v>31</v>
      </c>
      <c r="M52" s="99"/>
      <c r="N52" s="99"/>
      <c r="O52" s="99"/>
      <c r="P52" s="99"/>
      <c r="Q52" s="99"/>
      <c r="R52" s="99"/>
      <c r="S52" s="99"/>
      <c r="T52" s="99"/>
      <c r="U52" s="99"/>
      <c r="V52" s="99"/>
      <c r="W52" s="99"/>
      <c r="X52" s="99"/>
      <c r="Y52" s="99"/>
      <c r="Z52" s="99"/>
      <c r="AA52" s="99"/>
      <c r="AB52" s="99"/>
      <c r="AC52" s="99"/>
      <c r="AD52" s="99"/>
      <c r="AE52" s="99"/>
      <c r="AF52" s="99"/>
      <c r="AG52" s="99"/>
      <c r="AH52" s="99"/>
      <c r="AI52" s="158"/>
      <c r="AJ52" s="99"/>
      <c r="AK52" s="99"/>
      <c r="AL52" s="99"/>
      <c r="AM52" s="99"/>
    </row>
    <row r="53" spans="1:39" ht="13.5" customHeight="1" x14ac:dyDescent="0.15">
      <c r="A53" s="15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158"/>
      <c r="AJ53" s="99"/>
      <c r="AK53" s="99"/>
      <c r="AL53" s="99"/>
      <c r="AM53" s="99"/>
    </row>
    <row r="54" spans="1:39" ht="13.5" customHeight="1" x14ac:dyDescent="0.15">
      <c r="A54" s="176"/>
      <c r="B54" s="99" t="s">
        <v>1084</v>
      </c>
      <c r="C54" s="99"/>
      <c r="D54" s="99"/>
      <c r="E54" s="99"/>
      <c r="F54" s="99"/>
      <c r="G54" s="99"/>
      <c r="H54" s="99"/>
      <c r="I54" s="99"/>
      <c r="J54" s="99"/>
      <c r="K54" s="99" t="s">
        <v>1094</v>
      </c>
      <c r="L54" s="99"/>
      <c r="M54" s="99"/>
      <c r="N54" s="99"/>
      <c r="O54" s="99"/>
      <c r="P54" s="99"/>
      <c r="Q54" s="99"/>
      <c r="R54" s="99"/>
      <c r="S54" s="99"/>
      <c r="T54" s="99" t="e">
        <f>VLOOKUP($AJ$13,DATA!$A$4:$AX$347,41,FALSE)</f>
        <v>#N/A</v>
      </c>
      <c r="U54" s="99"/>
      <c r="V54" s="99"/>
      <c r="W54" s="99"/>
      <c r="X54" s="99"/>
      <c r="Y54" s="99"/>
      <c r="Z54" s="99"/>
      <c r="AA54" s="99"/>
      <c r="AB54" s="99"/>
      <c r="AC54" s="99"/>
      <c r="AD54" s="99"/>
      <c r="AE54" s="99"/>
      <c r="AF54" s="99"/>
      <c r="AG54" s="99"/>
      <c r="AH54" s="99"/>
      <c r="AI54" s="158"/>
      <c r="AJ54" s="99"/>
      <c r="AK54" s="99"/>
      <c r="AL54" s="99"/>
      <c r="AM54" s="99"/>
    </row>
    <row r="55" spans="1:39" ht="13.5" customHeight="1" x14ac:dyDescent="0.15">
      <c r="A55" s="159"/>
      <c r="B55" s="99"/>
      <c r="C55" s="99" t="s">
        <v>689</v>
      </c>
      <c r="D55" s="99"/>
      <c r="E55" s="99"/>
      <c r="F55" s="99"/>
      <c r="G55" s="99"/>
      <c r="H55" s="99"/>
      <c r="I55" s="682"/>
      <c r="J55" s="683"/>
      <c r="K55" s="683"/>
      <c r="L55" s="683"/>
      <c r="M55" s="683"/>
      <c r="N55" s="684"/>
      <c r="O55" s="99"/>
      <c r="P55" s="178" t="str">
        <f>IF(I35="","","←"&amp;TEXT(I35,"ggge年mm月dd日")&amp;"と異なる場合は入力")</f>
        <v/>
      </c>
      <c r="Q55" s="99"/>
      <c r="R55" s="99"/>
      <c r="S55" s="99"/>
      <c r="T55" s="99"/>
      <c r="U55" s="99"/>
      <c r="V55" s="99"/>
      <c r="W55" s="99"/>
      <c r="X55" s="99"/>
      <c r="Y55" s="99"/>
      <c r="Z55" s="99"/>
      <c r="AA55" s="99"/>
      <c r="AB55" s="99"/>
      <c r="AC55" s="99"/>
      <c r="AD55" s="99"/>
      <c r="AE55" s="99"/>
      <c r="AF55" s="99"/>
      <c r="AG55" s="99"/>
      <c r="AH55" s="99"/>
      <c r="AI55" s="158"/>
      <c r="AJ55" s="99"/>
      <c r="AK55" s="99"/>
      <c r="AL55" s="99"/>
      <c r="AM55" s="99"/>
    </row>
    <row r="56" spans="1:39" ht="13.5" customHeight="1" x14ac:dyDescent="0.15">
      <c r="A56" s="159"/>
      <c r="B56" s="99"/>
      <c r="C56" s="109" t="s">
        <v>690</v>
      </c>
      <c r="D56" s="99"/>
      <c r="E56" s="99"/>
      <c r="F56" s="99"/>
      <c r="G56" s="99"/>
      <c r="H56" s="99"/>
      <c r="I56" s="644"/>
      <c r="J56" s="645"/>
      <c r="K56" s="645"/>
      <c r="L56" s="645"/>
      <c r="M56" s="645"/>
      <c r="N56" s="645"/>
      <c r="O56" s="645"/>
      <c r="P56" s="645"/>
      <c r="Q56" s="645"/>
      <c r="R56" s="645"/>
      <c r="S56" s="646"/>
      <c r="T56" s="99"/>
      <c r="U56" s="99"/>
      <c r="V56" s="99"/>
      <c r="W56" s="99"/>
      <c r="X56" s="99"/>
      <c r="Y56" s="99"/>
      <c r="Z56" s="99"/>
      <c r="AA56" s="99"/>
      <c r="AB56" s="99"/>
      <c r="AC56" s="99"/>
      <c r="AD56" s="99"/>
      <c r="AE56" s="99"/>
      <c r="AF56" s="99"/>
      <c r="AG56" s="99"/>
      <c r="AH56" s="99"/>
      <c r="AI56" s="158"/>
      <c r="AJ56" s="99"/>
      <c r="AK56" s="99"/>
      <c r="AL56" s="99"/>
      <c r="AM56" s="99"/>
    </row>
    <row r="57" spans="1:39" ht="13.5" customHeight="1" x14ac:dyDescent="0.15">
      <c r="A57" s="159"/>
      <c r="B57" s="99"/>
      <c r="C57" s="99"/>
      <c r="I57" s="177" t="s">
        <v>463</v>
      </c>
      <c r="J57" s="99" t="s">
        <v>687</v>
      </c>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158"/>
      <c r="AJ57" s="99"/>
      <c r="AK57" s="99"/>
      <c r="AL57" s="99"/>
      <c r="AM57" s="99"/>
    </row>
    <row r="58" spans="1:39" ht="13.5" customHeight="1" x14ac:dyDescent="0.15">
      <c r="A58" s="159"/>
      <c r="B58" s="99"/>
      <c r="C58" s="99"/>
      <c r="I58" s="177" t="s">
        <v>463</v>
      </c>
      <c r="J58" s="99" t="s">
        <v>688</v>
      </c>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158"/>
      <c r="AJ58" s="99"/>
      <c r="AK58" s="99"/>
      <c r="AL58" s="99"/>
      <c r="AM58" s="99"/>
    </row>
    <row r="59" spans="1:39" ht="13.5" customHeight="1" x14ac:dyDescent="0.15">
      <c r="A59" s="159"/>
      <c r="B59" s="99"/>
      <c r="C59" s="99"/>
      <c r="I59" s="99"/>
      <c r="J59" s="177" t="s">
        <v>463</v>
      </c>
      <c r="K59" s="99" t="s">
        <v>32</v>
      </c>
      <c r="L59" s="99"/>
      <c r="M59" s="99"/>
      <c r="N59" s="99"/>
      <c r="O59" s="99"/>
      <c r="P59" s="99"/>
      <c r="Q59" s="99"/>
      <c r="R59" s="99"/>
      <c r="S59" s="99"/>
      <c r="T59" s="99"/>
      <c r="U59" s="99"/>
      <c r="V59" s="99"/>
      <c r="W59" s="99"/>
      <c r="X59" s="99"/>
      <c r="Y59" s="99"/>
      <c r="Z59" s="99"/>
      <c r="AA59" s="99"/>
      <c r="AB59" s="99"/>
      <c r="AC59" s="99"/>
      <c r="AD59" s="99"/>
      <c r="AE59" s="99"/>
      <c r="AF59" s="99"/>
      <c r="AG59" s="99"/>
      <c r="AH59" s="99"/>
      <c r="AI59" s="158"/>
      <c r="AJ59" s="99"/>
      <c r="AK59" s="99"/>
      <c r="AL59" s="99"/>
      <c r="AM59" s="99"/>
    </row>
    <row r="60" spans="1:39" ht="13.5" customHeight="1" x14ac:dyDescent="0.15">
      <c r="A60" s="159"/>
      <c r="B60" s="99"/>
      <c r="C60" s="99"/>
      <c r="I60" s="99"/>
      <c r="J60" s="177" t="s">
        <v>463</v>
      </c>
      <c r="K60" s="99" t="s">
        <v>29</v>
      </c>
      <c r="L60" s="99"/>
      <c r="M60" s="99"/>
      <c r="N60" s="99"/>
      <c r="O60" s="99"/>
      <c r="P60" s="99"/>
      <c r="Q60" s="99"/>
      <c r="R60" s="99"/>
      <c r="S60" s="99"/>
      <c r="T60" s="99"/>
      <c r="U60" s="99"/>
      <c r="V60" s="99"/>
      <c r="W60" s="99"/>
      <c r="X60" s="99"/>
      <c r="Y60" s="99"/>
      <c r="Z60" s="99"/>
      <c r="AA60" s="99"/>
      <c r="AB60" s="99"/>
      <c r="AC60" s="99"/>
      <c r="AD60" s="99"/>
      <c r="AE60" s="99"/>
      <c r="AF60" s="99"/>
      <c r="AG60" s="99"/>
      <c r="AH60" s="99"/>
      <c r="AI60" s="158"/>
      <c r="AJ60" s="99"/>
      <c r="AK60" s="99"/>
      <c r="AL60" s="99"/>
      <c r="AM60" s="99"/>
    </row>
    <row r="61" spans="1:39" ht="13.5" customHeight="1" x14ac:dyDescent="0.15">
      <c r="A61" s="159"/>
      <c r="B61" s="99"/>
      <c r="C61" s="99"/>
      <c r="I61" s="99"/>
      <c r="J61" s="99"/>
      <c r="K61" s="177" t="s">
        <v>463</v>
      </c>
      <c r="L61" s="99" t="s">
        <v>30</v>
      </c>
      <c r="M61" s="99"/>
      <c r="N61" s="99"/>
      <c r="O61" s="99"/>
      <c r="P61" s="99"/>
      <c r="Q61" s="99"/>
      <c r="R61" s="99"/>
      <c r="S61" s="99"/>
      <c r="T61" s="99"/>
      <c r="U61" s="99"/>
      <c r="V61" s="99"/>
      <c r="W61" s="99"/>
      <c r="X61" s="99"/>
      <c r="Y61" s="99"/>
      <c r="Z61" s="99"/>
      <c r="AA61" s="99"/>
      <c r="AB61" s="99"/>
      <c r="AC61" s="99"/>
      <c r="AD61" s="99"/>
      <c r="AE61" s="99"/>
      <c r="AF61" s="99"/>
      <c r="AG61" s="99"/>
      <c r="AH61" s="99"/>
      <c r="AI61" s="158"/>
      <c r="AJ61" s="99"/>
      <c r="AK61" s="99"/>
      <c r="AL61" s="99"/>
      <c r="AM61" s="99"/>
    </row>
    <row r="62" spans="1:39" ht="13.5" customHeight="1" x14ac:dyDescent="0.15">
      <c r="A62" s="159"/>
      <c r="B62" s="99"/>
      <c r="C62" s="99"/>
      <c r="I62" s="99"/>
      <c r="J62" s="99"/>
      <c r="K62" s="177" t="s">
        <v>463</v>
      </c>
      <c r="L62" s="99" t="s">
        <v>31</v>
      </c>
      <c r="M62" s="99"/>
      <c r="N62" s="99"/>
      <c r="O62" s="99"/>
      <c r="P62" s="99"/>
      <c r="Q62" s="99"/>
      <c r="R62" s="99"/>
      <c r="S62" s="99"/>
      <c r="T62" s="99"/>
      <c r="U62" s="99"/>
      <c r="V62" s="99"/>
      <c r="W62" s="99"/>
      <c r="X62" s="99"/>
      <c r="Y62" s="99"/>
      <c r="Z62" s="99"/>
      <c r="AA62" s="99"/>
      <c r="AB62" s="99"/>
      <c r="AC62" s="99"/>
      <c r="AD62" s="99"/>
      <c r="AE62" s="99"/>
      <c r="AF62" s="99"/>
      <c r="AG62" s="99"/>
      <c r="AH62" s="99"/>
      <c r="AI62" s="158"/>
      <c r="AJ62" s="99"/>
      <c r="AK62" s="99"/>
      <c r="AL62" s="99"/>
      <c r="AM62" s="99"/>
    </row>
    <row r="63" spans="1:39" ht="13.5" customHeight="1" x14ac:dyDescent="0.15">
      <c r="A63" s="15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158"/>
      <c r="AJ63" s="99"/>
      <c r="AK63" s="99"/>
      <c r="AL63" s="99"/>
      <c r="AM63" s="99"/>
    </row>
    <row r="64" spans="1:39" ht="13.5" customHeight="1" x14ac:dyDescent="0.15">
      <c r="A64" s="159"/>
      <c r="B64" s="99" t="s">
        <v>1085</v>
      </c>
      <c r="C64" s="99"/>
      <c r="D64" s="99"/>
      <c r="E64" s="99"/>
      <c r="F64" s="99"/>
      <c r="G64" s="99"/>
      <c r="H64" s="99"/>
      <c r="I64" s="99"/>
      <c r="J64" s="99"/>
      <c r="K64" s="99" t="s">
        <v>1091</v>
      </c>
      <c r="L64" s="99"/>
      <c r="M64" s="99"/>
      <c r="N64" s="99"/>
      <c r="O64" s="99"/>
      <c r="P64" s="99"/>
      <c r="Q64" s="99"/>
      <c r="R64" s="99"/>
      <c r="S64" s="99"/>
      <c r="T64" s="99" t="e">
        <f>VLOOKUP($AJ$13,DATA!$A$4:$AX$347,42,FALSE)</f>
        <v>#N/A</v>
      </c>
      <c r="U64" s="99"/>
      <c r="V64" s="99"/>
      <c r="W64" s="99"/>
      <c r="X64" s="99"/>
      <c r="Y64" s="99"/>
      <c r="Z64" s="99"/>
      <c r="AA64" s="99"/>
      <c r="AB64" s="99"/>
      <c r="AC64" s="99"/>
      <c r="AD64" s="99"/>
      <c r="AE64" s="99"/>
      <c r="AF64" s="99"/>
      <c r="AG64" s="99"/>
      <c r="AH64" s="99"/>
      <c r="AI64" s="158"/>
      <c r="AJ64" s="99"/>
      <c r="AK64" s="99"/>
      <c r="AL64" s="99"/>
      <c r="AM64" s="99"/>
    </row>
    <row r="65" spans="1:39" ht="13.5" customHeight="1" x14ac:dyDescent="0.15">
      <c r="A65" s="159"/>
      <c r="B65" s="99"/>
      <c r="C65" s="99" t="s">
        <v>689</v>
      </c>
      <c r="D65" s="99"/>
      <c r="E65" s="99"/>
      <c r="F65" s="99"/>
      <c r="G65" s="99"/>
      <c r="H65" s="99"/>
      <c r="I65" s="682"/>
      <c r="J65" s="683"/>
      <c r="K65" s="683"/>
      <c r="L65" s="683"/>
      <c r="M65" s="683"/>
      <c r="N65" s="684"/>
      <c r="O65" s="99"/>
      <c r="P65" s="178" t="str">
        <f>IF(I35="","","←"&amp;TEXT(I35,"ggge年mm月dd日")&amp;"と異なる場合は入力")</f>
        <v/>
      </c>
      <c r="Q65" s="99"/>
      <c r="R65" s="99"/>
      <c r="S65" s="99"/>
      <c r="T65" s="99"/>
      <c r="U65" s="99"/>
      <c r="V65" s="99"/>
      <c r="W65" s="99"/>
      <c r="X65" s="99"/>
      <c r="Y65" s="99"/>
      <c r="Z65" s="99"/>
      <c r="AA65" s="99"/>
      <c r="AB65" s="99"/>
      <c r="AC65" s="99"/>
      <c r="AD65" s="99"/>
      <c r="AE65" s="99"/>
      <c r="AF65" s="99"/>
      <c r="AG65" s="99"/>
      <c r="AH65" s="99"/>
      <c r="AI65" s="158"/>
      <c r="AJ65" s="99"/>
      <c r="AK65" s="99"/>
      <c r="AL65" s="99"/>
      <c r="AM65" s="99"/>
    </row>
    <row r="66" spans="1:39" ht="13.5" customHeight="1" x14ac:dyDescent="0.15">
      <c r="A66" s="159"/>
      <c r="B66" s="99"/>
      <c r="C66" s="109" t="s">
        <v>690</v>
      </c>
      <c r="D66" s="99"/>
      <c r="E66" s="99"/>
      <c r="F66" s="99"/>
      <c r="G66" s="99"/>
      <c r="H66" s="99"/>
      <c r="I66" s="644"/>
      <c r="J66" s="645"/>
      <c r="K66" s="645"/>
      <c r="L66" s="645"/>
      <c r="M66" s="645"/>
      <c r="N66" s="645"/>
      <c r="O66" s="645"/>
      <c r="P66" s="645"/>
      <c r="Q66" s="645"/>
      <c r="R66" s="645"/>
      <c r="S66" s="646"/>
      <c r="T66" s="99"/>
      <c r="U66" s="99"/>
      <c r="V66" s="99"/>
      <c r="W66" s="99"/>
      <c r="X66" s="99"/>
      <c r="Y66" s="99"/>
      <c r="Z66" s="99"/>
      <c r="AA66" s="99"/>
      <c r="AB66" s="99"/>
      <c r="AC66" s="99"/>
      <c r="AD66" s="99"/>
      <c r="AE66" s="99"/>
      <c r="AF66" s="99"/>
      <c r="AG66" s="99"/>
      <c r="AH66" s="99"/>
      <c r="AI66" s="158"/>
      <c r="AJ66" s="99"/>
      <c r="AK66" s="99"/>
      <c r="AL66" s="99"/>
      <c r="AM66" s="99"/>
    </row>
    <row r="67" spans="1:39" ht="13.5" customHeight="1" x14ac:dyDescent="0.15">
      <c r="A67" s="159"/>
      <c r="B67" s="99"/>
      <c r="C67" s="99"/>
      <c r="I67" s="177" t="s">
        <v>463</v>
      </c>
      <c r="J67" s="99" t="s">
        <v>687</v>
      </c>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158"/>
      <c r="AJ67" s="99"/>
      <c r="AK67" s="99"/>
      <c r="AL67" s="99"/>
      <c r="AM67" s="99"/>
    </row>
    <row r="68" spans="1:39" ht="13.5" customHeight="1" x14ac:dyDescent="0.15">
      <c r="A68" s="159"/>
      <c r="B68" s="99"/>
      <c r="C68" s="99"/>
      <c r="I68" s="177" t="s">
        <v>463</v>
      </c>
      <c r="J68" s="99" t="s">
        <v>688</v>
      </c>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158"/>
      <c r="AJ68" s="99"/>
      <c r="AK68" s="99"/>
      <c r="AL68" s="99"/>
      <c r="AM68" s="99"/>
    </row>
    <row r="69" spans="1:39" ht="13.5" customHeight="1" x14ac:dyDescent="0.15">
      <c r="A69" s="159"/>
      <c r="B69" s="99"/>
      <c r="C69" s="99"/>
      <c r="I69" s="99"/>
      <c r="J69" s="177" t="s">
        <v>463</v>
      </c>
      <c r="K69" s="99" t="s">
        <v>32</v>
      </c>
      <c r="L69" s="99"/>
      <c r="M69" s="99"/>
      <c r="N69" s="99"/>
      <c r="O69" s="99"/>
      <c r="P69" s="99"/>
      <c r="Q69" s="99"/>
      <c r="R69" s="99"/>
      <c r="S69" s="99"/>
      <c r="T69" s="99"/>
      <c r="U69" s="99"/>
      <c r="V69" s="99"/>
      <c r="W69" s="99"/>
      <c r="X69" s="99"/>
      <c r="Y69" s="99"/>
      <c r="Z69" s="99"/>
      <c r="AA69" s="99"/>
      <c r="AB69" s="99"/>
      <c r="AC69" s="99"/>
      <c r="AD69" s="99"/>
      <c r="AE69" s="99"/>
      <c r="AF69" s="99"/>
      <c r="AG69" s="99"/>
      <c r="AH69" s="99"/>
      <c r="AI69" s="158"/>
      <c r="AJ69" s="99"/>
      <c r="AK69" s="99"/>
      <c r="AL69" s="99"/>
      <c r="AM69" s="99"/>
    </row>
    <row r="70" spans="1:39" ht="13.5" customHeight="1" x14ac:dyDescent="0.15">
      <c r="A70" s="159"/>
      <c r="B70" s="99"/>
      <c r="C70" s="99"/>
      <c r="I70" s="99"/>
      <c r="J70" s="177" t="s">
        <v>463</v>
      </c>
      <c r="K70" s="99" t="s">
        <v>29</v>
      </c>
      <c r="L70" s="99"/>
      <c r="M70" s="99"/>
      <c r="N70" s="99"/>
      <c r="O70" s="99"/>
      <c r="P70" s="99"/>
      <c r="Q70" s="99"/>
      <c r="R70" s="99"/>
      <c r="S70" s="99"/>
      <c r="T70" s="99"/>
      <c r="U70" s="99"/>
      <c r="V70" s="99"/>
      <c r="W70" s="99"/>
      <c r="X70" s="99"/>
      <c r="Y70" s="99"/>
      <c r="Z70" s="99"/>
      <c r="AA70" s="99"/>
      <c r="AB70" s="99"/>
      <c r="AC70" s="99"/>
      <c r="AD70" s="99"/>
      <c r="AE70" s="99"/>
      <c r="AF70" s="99"/>
      <c r="AG70" s="99"/>
      <c r="AH70" s="99"/>
      <c r="AI70" s="158"/>
      <c r="AJ70" s="99"/>
      <c r="AK70" s="99"/>
      <c r="AL70" s="99"/>
      <c r="AM70" s="99"/>
    </row>
    <row r="71" spans="1:39" ht="13.5" customHeight="1" x14ac:dyDescent="0.15">
      <c r="A71" s="159"/>
      <c r="B71" s="99"/>
      <c r="C71" s="99"/>
      <c r="I71" s="99"/>
      <c r="J71" s="99"/>
      <c r="K71" s="177" t="s">
        <v>463</v>
      </c>
      <c r="L71" s="99" t="s">
        <v>30</v>
      </c>
      <c r="M71" s="99"/>
      <c r="N71" s="99"/>
      <c r="O71" s="99"/>
      <c r="P71" s="99"/>
      <c r="Q71" s="99"/>
      <c r="R71" s="99"/>
      <c r="S71" s="99"/>
      <c r="T71" s="99"/>
      <c r="U71" s="99"/>
      <c r="V71" s="99"/>
      <c r="W71" s="99"/>
      <c r="X71" s="99"/>
      <c r="Y71" s="99"/>
      <c r="Z71" s="99"/>
      <c r="AA71" s="99"/>
      <c r="AB71" s="99"/>
      <c r="AC71" s="99"/>
      <c r="AD71" s="99"/>
      <c r="AE71" s="99"/>
      <c r="AF71" s="99"/>
      <c r="AG71" s="99"/>
      <c r="AH71" s="99"/>
      <c r="AI71" s="158"/>
      <c r="AJ71" s="99"/>
      <c r="AK71" s="99"/>
      <c r="AL71" s="99"/>
      <c r="AM71" s="99"/>
    </row>
    <row r="72" spans="1:39" ht="13.5" customHeight="1" x14ac:dyDescent="0.15">
      <c r="A72" s="159"/>
      <c r="B72" s="99"/>
      <c r="C72" s="99"/>
      <c r="I72" s="99"/>
      <c r="J72" s="99"/>
      <c r="K72" s="177" t="s">
        <v>463</v>
      </c>
      <c r="L72" s="99" t="s">
        <v>31</v>
      </c>
      <c r="M72" s="99"/>
      <c r="N72" s="99"/>
      <c r="O72" s="99"/>
      <c r="P72" s="99"/>
      <c r="Q72" s="99"/>
      <c r="R72" s="99"/>
      <c r="S72" s="99"/>
      <c r="T72" s="99"/>
      <c r="U72" s="99"/>
      <c r="V72" s="99"/>
      <c r="W72" s="99"/>
      <c r="X72" s="99"/>
      <c r="Y72" s="99"/>
      <c r="Z72" s="99"/>
      <c r="AA72" s="99"/>
      <c r="AB72" s="99"/>
      <c r="AC72" s="99"/>
      <c r="AD72" s="99"/>
      <c r="AE72" s="99"/>
      <c r="AF72" s="99"/>
      <c r="AG72" s="99"/>
      <c r="AH72" s="99"/>
      <c r="AI72" s="158"/>
      <c r="AJ72" s="99"/>
      <c r="AK72" s="99"/>
      <c r="AL72" s="99"/>
      <c r="AM72" s="99"/>
    </row>
    <row r="73" spans="1:39" ht="13.5" customHeight="1" x14ac:dyDescent="0.15">
      <c r="A73" s="159"/>
      <c r="B73" s="99"/>
      <c r="C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158"/>
      <c r="AJ73" s="99"/>
      <c r="AK73" s="99"/>
      <c r="AL73" s="99"/>
      <c r="AM73" s="99"/>
    </row>
    <row r="74" spans="1:39" ht="13.5" customHeight="1" x14ac:dyDescent="0.15">
      <c r="A74" s="176"/>
      <c r="B74" s="99" t="s">
        <v>1086</v>
      </c>
      <c r="D74" s="99"/>
      <c r="E74" s="99"/>
      <c r="F74" s="99"/>
      <c r="K74" s="99" t="s">
        <v>1090</v>
      </c>
      <c r="L74" s="99"/>
      <c r="M74" s="99"/>
      <c r="N74" s="99"/>
      <c r="O74" s="99"/>
      <c r="P74" s="99"/>
      <c r="Q74" s="99"/>
      <c r="R74" s="99"/>
      <c r="S74" s="99"/>
      <c r="T74" s="99" t="e">
        <f>VLOOKUP($AJ$13,DATA!$A$4:$AX$347,43,FALSE)</f>
        <v>#N/A</v>
      </c>
      <c r="U74" s="99"/>
      <c r="V74" s="99"/>
      <c r="W74" s="99"/>
      <c r="X74" s="99"/>
      <c r="Y74" s="99"/>
      <c r="AA74" s="99"/>
      <c r="AB74" s="99"/>
      <c r="AC74" s="99"/>
      <c r="AD74" s="99"/>
      <c r="AE74" s="99"/>
      <c r="AF74" s="99"/>
      <c r="AG74" s="99"/>
      <c r="AH74" s="99"/>
      <c r="AI74" s="158"/>
      <c r="AJ74" s="99"/>
      <c r="AK74" s="99"/>
      <c r="AL74" s="99"/>
      <c r="AM74" s="99"/>
    </row>
    <row r="75" spans="1:39" ht="13.5" customHeight="1" x14ac:dyDescent="0.15">
      <c r="A75" s="159"/>
      <c r="B75" s="99"/>
      <c r="C75" s="99" t="s">
        <v>689</v>
      </c>
      <c r="D75" s="99"/>
      <c r="E75" s="99"/>
      <c r="F75" s="99"/>
      <c r="G75" s="99"/>
      <c r="H75" s="99"/>
      <c r="I75" s="682"/>
      <c r="J75" s="683"/>
      <c r="K75" s="683"/>
      <c r="L75" s="683"/>
      <c r="M75" s="683"/>
      <c r="N75" s="684"/>
      <c r="O75" s="99"/>
      <c r="P75" s="178" t="str">
        <f>IF(I35="","","←"&amp;TEXT(I35,"ggge年mm月dd日")&amp;"と異なる場合は入力")</f>
        <v/>
      </c>
      <c r="Q75" s="99"/>
      <c r="R75" s="99"/>
      <c r="S75" s="99"/>
      <c r="T75" s="99"/>
      <c r="U75" s="99"/>
      <c r="V75" s="99"/>
      <c r="W75" s="99"/>
      <c r="X75" s="99"/>
      <c r="Y75" s="99"/>
      <c r="Z75" s="99"/>
      <c r="AA75" s="99"/>
      <c r="AB75" s="99"/>
      <c r="AC75" s="99"/>
      <c r="AD75" s="99"/>
      <c r="AE75" s="99"/>
      <c r="AF75" s="99"/>
      <c r="AG75" s="99"/>
      <c r="AH75" s="99"/>
      <c r="AI75" s="158"/>
      <c r="AJ75" s="99"/>
      <c r="AK75" s="99"/>
      <c r="AL75" s="99"/>
      <c r="AM75" s="99"/>
    </row>
    <row r="76" spans="1:39" ht="13.5" customHeight="1" x14ac:dyDescent="0.15">
      <c r="A76" s="159"/>
      <c r="B76" s="99"/>
      <c r="C76" s="109" t="s">
        <v>690</v>
      </c>
      <c r="D76" s="99"/>
      <c r="E76" s="99"/>
      <c r="F76" s="99"/>
      <c r="G76" s="99"/>
      <c r="H76" s="99"/>
      <c r="I76" s="644"/>
      <c r="J76" s="645"/>
      <c r="K76" s="645"/>
      <c r="L76" s="645"/>
      <c r="M76" s="645"/>
      <c r="N76" s="645"/>
      <c r="O76" s="645"/>
      <c r="P76" s="645"/>
      <c r="Q76" s="645"/>
      <c r="R76" s="645"/>
      <c r="S76" s="646"/>
      <c r="T76" s="99"/>
      <c r="U76" s="99"/>
      <c r="V76" s="99"/>
      <c r="W76" s="99"/>
      <c r="X76" s="99"/>
      <c r="Y76" s="99"/>
      <c r="Z76" s="99"/>
      <c r="AA76" s="99"/>
      <c r="AB76" s="99"/>
      <c r="AC76" s="99"/>
      <c r="AD76" s="99"/>
      <c r="AE76" s="99"/>
      <c r="AF76" s="99"/>
      <c r="AG76" s="99"/>
      <c r="AH76" s="99"/>
      <c r="AI76" s="158"/>
      <c r="AJ76" s="99"/>
      <c r="AK76" s="99"/>
      <c r="AL76" s="99"/>
      <c r="AM76" s="99"/>
    </row>
    <row r="77" spans="1:39" ht="13.5" customHeight="1" x14ac:dyDescent="0.15">
      <c r="A77" s="159"/>
      <c r="B77" s="99"/>
      <c r="C77" s="99"/>
      <c r="I77" s="177" t="s">
        <v>463</v>
      </c>
      <c r="J77" s="99" t="s">
        <v>687</v>
      </c>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158"/>
      <c r="AJ77" s="99"/>
      <c r="AK77" s="99"/>
      <c r="AL77" s="99"/>
      <c r="AM77" s="99"/>
    </row>
    <row r="78" spans="1:39" ht="13.5" customHeight="1" x14ac:dyDescent="0.15">
      <c r="A78" s="159"/>
      <c r="B78" s="99"/>
      <c r="C78" s="99"/>
      <c r="I78" s="177" t="s">
        <v>463</v>
      </c>
      <c r="J78" s="99" t="s">
        <v>688</v>
      </c>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158"/>
      <c r="AJ78" s="99"/>
      <c r="AK78" s="99"/>
      <c r="AL78" s="99"/>
      <c r="AM78" s="99"/>
    </row>
    <row r="79" spans="1:39" ht="13.5" customHeight="1" x14ac:dyDescent="0.15">
      <c r="A79" s="159"/>
      <c r="B79" s="99"/>
      <c r="C79" s="99"/>
      <c r="I79" s="99"/>
      <c r="J79" s="177" t="s">
        <v>463</v>
      </c>
      <c r="K79" s="99" t="s">
        <v>32</v>
      </c>
      <c r="L79" s="99"/>
      <c r="M79" s="99"/>
      <c r="N79" s="99"/>
      <c r="O79" s="99"/>
      <c r="P79" s="99"/>
      <c r="Q79" s="99"/>
      <c r="R79" s="99"/>
      <c r="S79" s="99"/>
      <c r="T79" s="99"/>
      <c r="U79" s="99"/>
      <c r="V79" s="99"/>
      <c r="W79" s="99"/>
      <c r="X79" s="99"/>
      <c r="Y79" s="99"/>
      <c r="Z79" s="99"/>
      <c r="AA79" s="99"/>
      <c r="AB79" s="99"/>
      <c r="AC79" s="99"/>
      <c r="AD79" s="99"/>
      <c r="AE79" s="99"/>
      <c r="AF79" s="99"/>
      <c r="AG79" s="99"/>
      <c r="AH79" s="99"/>
      <c r="AI79" s="158"/>
      <c r="AJ79" s="99"/>
      <c r="AK79" s="99"/>
      <c r="AL79" s="99"/>
      <c r="AM79" s="99"/>
    </row>
    <row r="80" spans="1:39" ht="13.5" customHeight="1" x14ac:dyDescent="0.15">
      <c r="A80" s="159"/>
      <c r="B80" s="99"/>
      <c r="C80" s="99"/>
      <c r="I80" s="99"/>
      <c r="J80" s="177" t="s">
        <v>463</v>
      </c>
      <c r="K80" s="99" t="s">
        <v>29</v>
      </c>
      <c r="L80" s="99"/>
      <c r="M80" s="99"/>
      <c r="N80" s="99"/>
      <c r="O80" s="99"/>
      <c r="P80" s="99"/>
      <c r="Q80" s="99"/>
      <c r="R80" s="99"/>
      <c r="S80" s="99"/>
      <c r="T80" s="99"/>
      <c r="U80" s="99"/>
      <c r="V80" s="99"/>
      <c r="W80" s="99"/>
      <c r="X80" s="99"/>
      <c r="Y80" s="99"/>
      <c r="Z80" s="99"/>
      <c r="AA80" s="99"/>
      <c r="AB80" s="99"/>
      <c r="AC80" s="99"/>
      <c r="AD80" s="99"/>
      <c r="AE80" s="99"/>
      <c r="AF80" s="99"/>
      <c r="AG80" s="99"/>
      <c r="AH80" s="99"/>
      <c r="AI80" s="158"/>
      <c r="AJ80" s="99"/>
      <c r="AK80" s="99"/>
      <c r="AL80" s="99"/>
      <c r="AM80" s="99"/>
    </row>
    <row r="81" spans="1:39" ht="13.5" customHeight="1" x14ac:dyDescent="0.15">
      <c r="A81" s="159"/>
      <c r="B81" s="99"/>
      <c r="C81" s="99"/>
      <c r="I81" s="99"/>
      <c r="J81" s="99"/>
      <c r="K81" s="177" t="s">
        <v>463</v>
      </c>
      <c r="L81" s="99" t="s">
        <v>30</v>
      </c>
      <c r="M81" s="99"/>
      <c r="N81" s="99"/>
      <c r="O81" s="99"/>
      <c r="P81" s="99"/>
      <c r="Q81" s="99"/>
      <c r="R81" s="99"/>
      <c r="S81" s="99"/>
      <c r="T81" s="99"/>
      <c r="U81" s="99"/>
      <c r="V81" s="99"/>
      <c r="W81" s="99"/>
      <c r="X81" s="99"/>
      <c r="Y81" s="99"/>
      <c r="Z81" s="99"/>
      <c r="AA81" s="99"/>
      <c r="AB81" s="99"/>
      <c r="AC81" s="99"/>
      <c r="AD81" s="99"/>
      <c r="AE81" s="99"/>
      <c r="AF81" s="99"/>
      <c r="AG81" s="99"/>
      <c r="AH81" s="99"/>
      <c r="AI81" s="158"/>
      <c r="AJ81" s="99"/>
      <c r="AK81" s="99"/>
      <c r="AL81" s="99"/>
      <c r="AM81" s="99"/>
    </row>
    <row r="82" spans="1:39" ht="13.5" customHeight="1" x14ac:dyDescent="0.15">
      <c r="A82" s="159"/>
      <c r="B82" s="99"/>
      <c r="C82" s="99"/>
      <c r="I82" s="99"/>
      <c r="J82" s="99"/>
      <c r="K82" s="177" t="s">
        <v>463</v>
      </c>
      <c r="L82" s="99" t="s">
        <v>31</v>
      </c>
      <c r="M82" s="99"/>
      <c r="N82" s="99"/>
      <c r="O82" s="99"/>
      <c r="P82" s="99"/>
      <c r="Q82" s="99"/>
      <c r="R82" s="99"/>
      <c r="S82" s="99"/>
      <c r="T82" s="99"/>
      <c r="U82" s="99"/>
      <c r="V82" s="99"/>
      <c r="W82" s="99"/>
      <c r="X82" s="99"/>
      <c r="Y82" s="99"/>
      <c r="Z82" s="99"/>
      <c r="AA82" s="99"/>
      <c r="AB82" s="99"/>
      <c r="AC82" s="99"/>
      <c r="AD82" s="99"/>
      <c r="AE82" s="99"/>
      <c r="AF82" s="99"/>
      <c r="AG82" s="99"/>
      <c r="AH82" s="99"/>
      <c r="AI82" s="158"/>
      <c r="AJ82" s="99"/>
      <c r="AK82" s="99"/>
      <c r="AL82" s="99"/>
      <c r="AM82" s="99"/>
    </row>
    <row r="83" spans="1:39" ht="13.5" customHeight="1" x14ac:dyDescent="0.15">
      <c r="A83" s="159"/>
      <c r="B83" s="99"/>
      <c r="C83" s="99"/>
      <c r="E83" s="99"/>
      <c r="F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158"/>
      <c r="AJ83" s="99"/>
      <c r="AK83" s="99"/>
      <c r="AL83" s="99"/>
      <c r="AM83" s="99"/>
    </row>
    <row r="84" spans="1:39" ht="13.5" customHeight="1" x14ac:dyDescent="0.15">
      <c r="A84" s="176"/>
      <c r="B84" s="99" t="s">
        <v>1087</v>
      </c>
      <c r="D84" s="99"/>
      <c r="E84" s="99"/>
      <c r="F84" s="99"/>
      <c r="K84" s="99" t="s">
        <v>1104</v>
      </c>
      <c r="L84" s="99"/>
      <c r="M84" s="99"/>
      <c r="N84" s="99"/>
      <c r="O84" s="99"/>
      <c r="P84" s="99"/>
      <c r="Q84" s="99"/>
      <c r="R84" s="99"/>
      <c r="S84" s="99"/>
      <c r="T84" s="99" t="e">
        <f>VLOOKUP($AJ$13,DATA!$A$4:$AX$347,44,FALSE)</f>
        <v>#N/A</v>
      </c>
      <c r="U84" s="99"/>
      <c r="V84" s="99"/>
      <c r="W84" s="99"/>
      <c r="X84" s="99"/>
      <c r="Y84" s="99"/>
      <c r="Z84" s="99"/>
      <c r="AA84" s="99"/>
      <c r="AB84" s="99"/>
      <c r="AC84" s="99"/>
      <c r="AD84" s="99"/>
      <c r="AE84" s="99"/>
      <c r="AF84" s="99"/>
      <c r="AG84" s="99"/>
      <c r="AH84" s="99"/>
      <c r="AI84" s="158"/>
      <c r="AJ84" s="99"/>
      <c r="AK84" s="99"/>
      <c r="AL84" s="99"/>
      <c r="AM84" s="99"/>
    </row>
    <row r="85" spans="1:39" ht="13.5" customHeight="1" x14ac:dyDescent="0.15">
      <c r="A85" s="159"/>
      <c r="B85" s="99"/>
      <c r="C85" s="99" t="s">
        <v>689</v>
      </c>
      <c r="D85" s="99"/>
      <c r="E85" s="99"/>
      <c r="F85" s="99"/>
      <c r="G85" s="99"/>
      <c r="H85" s="99"/>
      <c r="I85" s="682"/>
      <c r="J85" s="683"/>
      <c r="K85" s="683"/>
      <c r="L85" s="683"/>
      <c r="M85" s="683"/>
      <c r="N85" s="684"/>
      <c r="O85" s="99"/>
      <c r="P85" s="178" t="str">
        <f>IF(I35="","","←"&amp;TEXT(I35,"ggge年mm月dd日")&amp;"と異なる場合は入力")</f>
        <v/>
      </c>
      <c r="Q85" s="99"/>
      <c r="R85" s="99"/>
      <c r="S85" s="99"/>
      <c r="T85" s="99"/>
      <c r="U85" s="99"/>
      <c r="V85" s="99"/>
      <c r="W85" s="99"/>
      <c r="X85" s="99"/>
      <c r="Y85" s="99"/>
      <c r="Z85" s="99"/>
      <c r="AA85" s="99"/>
      <c r="AB85" s="99"/>
      <c r="AC85" s="99"/>
      <c r="AD85" s="99"/>
      <c r="AE85" s="99"/>
      <c r="AF85" s="99"/>
      <c r="AG85" s="99"/>
      <c r="AH85" s="99"/>
      <c r="AI85" s="158"/>
      <c r="AJ85" s="99"/>
      <c r="AK85" s="99"/>
      <c r="AL85" s="99"/>
      <c r="AM85" s="99"/>
    </row>
    <row r="86" spans="1:39" ht="13.5" customHeight="1" x14ac:dyDescent="0.15">
      <c r="A86" s="159"/>
      <c r="B86" s="99"/>
      <c r="C86" s="109" t="s">
        <v>690</v>
      </c>
      <c r="D86" s="99"/>
      <c r="E86" s="99"/>
      <c r="F86" s="99"/>
      <c r="G86" s="99"/>
      <c r="H86" s="99"/>
      <c r="I86" s="644"/>
      <c r="J86" s="645"/>
      <c r="K86" s="645"/>
      <c r="L86" s="645"/>
      <c r="M86" s="645"/>
      <c r="N86" s="645"/>
      <c r="O86" s="645"/>
      <c r="P86" s="645"/>
      <c r="Q86" s="645"/>
      <c r="R86" s="645"/>
      <c r="S86" s="646"/>
      <c r="T86" s="99"/>
      <c r="U86" s="99"/>
      <c r="V86" s="99"/>
      <c r="W86" s="99"/>
      <c r="X86" s="99"/>
      <c r="Y86" s="99"/>
      <c r="Z86" s="99"/>
      <c r="AA86" s="99"/>
      <c r="AB86" s="99"/>
      <c r="AC86" s="99"/>
      <c r="AD86" s="99"/>
      <c r="AE86" s="99"/>
      <c r="AF86" s="99"/>
      <c r="AG86" s="99"/>
      <c r="AH86" s="99"/>
      <c r="AI86" s="158"/>
      <c r="AJ86" s="99"/>
      <c r="AK86" s="99"/>
      <c r="AL86" s="99"/>
      <c r="AM86" s="99"/>
    </row>
    <row r="87" spans="1:39" ht="13.5" customHeight="1" x14ac:dyDescent="0.15">
      <c r="A87" s="159"/>
      <c r="B87" s="99"/>
      <c r="C87" s="99"/>
      <c r="I87" s="177" t="s">
        <v>463</v>
      </c>
      <c r="J87" s="99" t="s">
        <v>687</v>
      </c>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158"/>
      <c r="AJ87" s="99"/>
      <c r="AK87" s="99"/>
      <c r="AL87" s="99"/>
      <c r="AM87" s="99"/>
    </row>
    <row r="88" spans="1:39" ht="13.5" customHeight="1" x14ac:dyDescent="0.15">
      <c r="A88" s="159"/>
      <c r="B88" s="99"/>
      <c r="C88" s="99"/>
      <c r="I88" s="177" t="s">
        <v>463</v>
      </c>
      <c r="J88" s="99" t="s">
        <v>688</v>
      </c>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158"/>
      <c r="AJ88" s="99"/>
      <c r="AK88" s="99"/>
      <c r="AL88" s="99"/>
      <c r="AM88" s="99"/>
    </row>
    <row r="89" spans="1:39" ht="13.5" customHeight="1" x14ac:dyDescent="0.15">
      <c r="A89" s="159"/>
      <c r="B89" s="99"/>
      <c r="C89" s="99"/>
      <c r="I89" s="99"/>
      <c r="J89" s="177" t="s">
        <v>463</v>
      </c>
      <c r="K89" s="99" t="s">
        <v>32</v>
      </c>
      <c r="L89" s="99"/>
      <c r="M89" s="99"/>
      <c r="N89" s="99"/>
      <c r="O89" s="99"/>
      <c r="P89" s="99"/>
      <c r="Q89" s="99"/>
      <c r="R89" s="99"/>
      <c r="S89" s="99"/>
      <c r="T89" s="99"/>
      <c r="U89" s="99"/>
      <c r="V89" s="99"/>
      <c r="W89" s="99"/>
      <c r="X89" s="99"/>
      <c r="Y89" s="99"/>
      <c r="Z89" s="99"/>
      <c r="AA89" s="99"/>
      <c r="AB89" s="99"/>
      <c r="AC89" s="99"/>
      <c r="AD89" s="99"/>
      <c r="AE89" s="99"/>
      <c r="AF89" s="99"/>
      <c r="AG89" s="99"/>
      <c r="AH89" s="99"/>
      <c r="AI89" s="158"/>
      <c r="AJ89" s="99"/>
      <c r="AK89" s="99"/>
      <c r="AL89" s="99"/>
      <c r="AM89" s="99"/>
    </row>
    <row r="90" spans="1:39" ht="13.5" customHeight="1" x14ac:dyDescent="0.15">
      <c r="A90" s="159"/>
      <c r="B90" s="99"/>
      <c r="C90" s="99"/>
      <c r="I90" s="99"/>
      <c r="J90" s="177" t="s">
        <v>463</v>
      </c>
      <c r="K90" s="99" t="s">
        <v>29</v>
      </c>
      <c r="L90" s="99"/>
      <c r="M90" s="99"/>
      <c r="N90" s="99"/>
      <c r="O90" s="99"/>
      <c r="P90" s="99"/>
      <c r="Q90" s="99"/>
      <c r="R90" s="99"/>
      <c r="S90" s="99"/>
      <c r="T90" s="99"/>
      <c r="U90" s="99"/>
      <c r="V90" s="99"/>
      <c r="W90" s="99"/>
      <c r="X90" s="99"/>
      <c r="Y90" s="99"/>
      <c r="Z90" s="99"/>
      <c r="AA90" s="99"/>
      <c r="AB90" s="99"/>
      <c r="AC90" s="99"/>
      <c r="AD90" s="99"/>
      <c r="AE90" s="99"/>
      <c r="AF90" s="99"/>
      <c r="AG90" s="99"/>
      <c r="AH90" s="99"/>
      <c r="AI90" s="158"/>
      <c r="AJ90" s="99"/>
      <c r="AK90" s="99"/>
      <c r="AL90" s="99"/>
      <c r="AM90" s="99"/>
    </row>
    <row r="91" spans="1:39" ht="13.5" customHeight="1" x14ac:dyDescent="0.15">
      <c r="A91" s="159"/>
      <c r="B91" s="99"/>
      <c r="C91" s="99"/>
      <c r="I91" s="99"/>
      <c r="J91" s="688" t="s">
        <v>1236</v>
      </c>
      <c r="K91" s="688"/>
      <c r="L91" s="688"/>
      <c r="M91" s="688"/>
      <c r="N91" s="688"/>
      <c r="O91" s="689"/>
      <c r="P91" s="644"/>
      <c r="Q91" s="645"/>
      <c r="R91" s="645"/>
      <c r="S91" s="645"/>
      <c r="T91" s="645"/>
      <c r="U91" s="645"/>
      <c r="V91" s="645"/>
      <c r="W91" s="645"/>
      <c r="X91" s="645"/>
      <c r="Y91" s="645"/>
      <c r="Z91" s="646"/>
      <c r="AA91" s="99"/>
      <c r="AB91" s="99"/>
      <c r="AC91" s="99"/>
      <c r="AD91" s="99"/>
      <c r="AE91" s="99"/>
      <c r="AF91" s="99"/>
      <c r="AG91" s="99"/>
      <c r="AH91" s="99"/>
      <c r="AI91" s="158"/>
      <c r="AJ91" s="99"/>
      <c r="AK91" s="99"/>
      <c r="AL91" s="99"/>
      <c r="AM91" s="99"/>
    </row>
    <row r="92" spans="1:39" ht="13.5" customHeight="1" x14ac:dyDescent="0.15">
      <c r="A92" s="159"/>
      <c r="B92" s="99"/>
      <c r="C92" s="99"/>
      <c r="I92" s="99"/>
      <c r="J92" s="99"/>
      <c r="K92" s="177" t="s">
        <v>463</v>
      </c>
      <c r="L92" s="99" t="s">
        <v>30</v>
      </c>
      <c r="M92" s="105"/>
      <c r="N92" s="110"/>
      <c r="O92" s="110"/>
      <c r="P92" s="110"/>
      <c r="Q92" s="179"/>
      <c r="R92" s="105"/>
      <c r="S92" s="179"/>
      <c r="T92" s="105"/>
      <c r="U92" s="99"/>
      <c r="V92" s="99"/>
      <c r="W92" s="99"/>
      <c r="X92" s="99"/>
      <c r="Y92" s="99"/>
      <c r="Z92" s="99"/>
      <c r="AA92" s="99"/>
      <c r="AB92" s="99"/>
      <c r="AC92" s="99"/>
      <c r="AD92" s="99"/>
      <c r="AE92" s="99"/>
      <c r="AF92" s="99"/>
      <c r="AG92" s="99"/>
      <c r="AH92" s="99"/>
      <c r="AI92" s="158"/>
      <c r="AJ92" s="99"/>
      <c r="AK92" s="99"/>
      <c r="AL92" s="99"/>
      <c r="AM92" s="99"/>
    </row>
    <row r="93" spans="1:39" ht="13.5" customHeight="1" x14ac:dyDescent="0.15">
      <c r="A93" s="159"/>
      <c r="B93" s="99"/>
      <c r="C93" s="99"/>
      <c r="I93" s="99"/>
      <c r="J93" s="99"/>
      <c r="K93" s="177" t="s">
        <v>463</v>
      </c>
      <c r="L93" s="99" t="s">
        <v>31</v>
      </c>
      <c r="M93" s="105"/>
      <c r="N93" s="110"/>
      <c r="O93" s="110"/>
      <c r="P93" s="110"/>
      <c r="Q93" s="179"/>
      <c r="R93" s="105"/>
      <c r="S93" s="179"/>
      <c r="T93" s="105"/>
      <c r="U93" s="99"/>
      <c r="V93" s="99"/>
      <c r="W93" s="99"/>
      <c r="X93" s="99"/>
      <c r="Y93" s="99"/>
      <c r="Z93" s="99"/>
      <c r="AA93" s="99"/>
      <c r="AB93" s="99"/>
      <c r="AC93" s="99"/>
      <c r="AD93" s="99"/>
      <c r="AE93" s="99"/>
      <c r="AF93" s="99"/>
      <c r="AG93" s="99"/>
      <c r="AH93" s="99"/>
      <c r="AI93" s="158"/>
      <c r="AJ93" s="99"/>
      <c r="AK93" s="99"/>
      <c r="AL93" s="99"/>
      <c r="AM93" s="99"/>
    </row>
    <row r="94" spans="1:39" ht="13.5" customHeight="1" x14ac:dyDescent="0.15">
      <c r="A94" s="159"/>
      <c r="B94" s="99"/>
      <c r="C94" s="99"/>
      <c r="E94" s="99"/>
      <c r="F94" s="99"/>
      <c r="G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158"/>
      <c r="AJ94" s="99"/>
      <c r="AK94" s="99"/>
      <c r="AL94" s="99"/>
      <c r="AM94" s="99"/>
    </row>
    <row r="95" spans="1:39" ht="13.5" customHeight="1" x14ac:dyDescent="0.15">
      <c r="A95" s="176"/>
      <c r="B95" s="99" t="s">
        <v>1088</v>
      </c>
      <c r="D95" s="99"/>
      <c r="E95" s="99"/>
      <c r="F95" s="99"/>
      <c r="G95" s="99"/>
      <c r="K95" s="180"/>
      <c r="L95" s="99"/>
      <c r="M95" s="99"/>
      <c r="N95" s="99"/>
      <c r="O95" s="99"/>
      <c r="P95" s="99"/>
      <c r="Q95" s="99"/>
      <c r="R95" s="99"/>
      <c r="S95" s="99"/>
      <c r="T95" s="99" t="e">
        <f>VLOOKUP($AJ$13,DATA!$A$4:$AX$347,45,FALSE)</f>
        <v>#N/A</v>
      </c>
      <c r="U95" s="99"/>
      <c r="V95" s="99"/>
      <c r="W95" s="99"/>
      <c r="X95" s="99"/>
      <c r="Y95" s="99"/>
      <c r="Z95" s="99"/>
      <c r="AA95" s="99"/>
      <c r="AB95" s="99"/>
      <c r="AC95" s="99"/>
      <c r="AD95" s="99"/>
      <c r="AE95" s="99"/>
      <c r="AF95" s="99"/>
      <c r="AG95" s="99"/>
      <c r="AH95" s="99"/>
      <c r="AI95" s="158"/>
      <c r="AJ95" s="99"/>
      <c r="AK95" s="99"/>
      <c r="AL95" s="99"/>
      <c r="AM95" s="99"/>
    </row>
    <row r="96" spans="1:39" ht="13.5" customHeight="1" x14ac:dyDescent="0.15">
      <c r="A96" s="159"/>
      <c r="B96" s="180"/>
      <c r="C96" s="99" t="s">
        <v>689</v>
      </c>
      <c r="D96" s="99"/>
      <c r="E96" s="99"/>
      <c r="F96" s="99"/>
      <c r="G96" s="99"/>
      <c r="H96" s="99"/>
      <c r="I96" s="682"/>
      <c r="J96" s="683"/>
      <c r="K96" s="683"/>
      <c r="L96" s="683"/>
      <c r="M96" s="683"/>
      <c r="N96" s="684"/>
      <c r="O96" s="99"/>
      <c r="P96" s="178" t="str">
        <f>IF(I35="","","←"&amp;TEXT(I35,"ggge年mm月dd日")&amp;"と異なる場合は入力")</f>
        <v/>
      </c>
      <c r="Q96" s="99"/>
      <c r="R96" s="99"/>
      <c r="S96" s="99"/>
      <c r="T96" s="99"/>
      <c r="U96" s="99"/>
      <c r="V96" s="99"/>
      <c r="W96" s="99"/>
      <c r="X96" s="99"/>
      <c r="Y96" s="99"/>
      <c r="Z96" s="99"/>
      <c r="AA96" s="99"/>
      <c r="AB96" s="99"/>
      <c r="AC96" s="99"/>
      <c r="AD96" s="99"/>
      <c r="AE96" s="99"/>
      <c r="AF96" s="99"/>
      <c r="AG96" s="99"/>
      <c r="AH96" s="99"/>
      <c r="AI96" s="158"/>
      <c r="AJ96" s="99"/>
      <c r="AK96" s="99"/>
      <c r="AL96" s="99"/>
      <c r="AM96" s="99"/>
    </row>
    <row r="97" spans="1:39" ht="13.5" customHeight="1" x14ac:dyDescent="0.15">
      <c r="A97" s="159"/>
      <c r="B97" s="180"/>
      <c r="C97" s="109" t="s">
        <v>690</v>
      </c>
      <c r="D97" s="99"/>
      <c r="E97" s="99"/>
      <c r="F97" s="99"/>
      <c r="G97" s="99"/>
      <c r="H97" s="99"/>
      <c r="I97" s="644"/>
      <c r="J97" s="645"/>
      <c r="K97" s="645"/>
      <c r="L97" s="645"/>
      <c r="M97" s="645"/>
      <c r="N97" s="645"/>
      <c r="O97" s="645"/>
      <c r="P97" s="645"/>
      <c r="Q97" s="645"/>
      <c r="R97" s="645"/>
      <c r="S97" s="646"/>
      <c r="T97" s="99"/>
      <c r="U97" s="99"/>
      <c r="V97" s="99"/>
      <c r="W97" s="99"/>
      <c r="X97" s="99"/>
      <c r="Y97" s="99"/>
      <c r="Z97" s="99"/>
      <c r="AA97" s="99"/>
      <c r="AB97" s="99"/>
      <c r="AC97" s="99"/>
      <c r="AD97" s="99"/>
      <c r="AE97" s="99"/>
      <c r="AF97" s="99"/>
      <c r="AG97" s="99"/>
      <c r="AH97" s="99"/>
      <c r="AI97" s="158"/>
      <c r="AJ97" s="99"/>
      <c r="AK97" s="99"/>
      <c r="AL97" s="99"/>
      <c r="AM97" s="99"/>
    </row>
    <row r="98" spans="1:39" ht="13.5" customHeight="1" x14ac:dyDescent="0.15">
      <c r="A98" s="159"/>
      <c r="B98" s="180"/>
      <c r="C98" s="99"/>
      <c r="I98" s="177" t="s">
        <v>463</v>
      </c>
      <c r="J98" s="99" t="s">
        <v>687</v>
      </c>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158"/>
      <c r="AJ98" s="99"/>
      <c r="AK98" s="99"/>
      <c r="AL98" s="99"/>
      <c r="AM98" s="99"/>
    </row>
    <row r="99" spans="1:39" ht="13.5" customHeight="1" x14ac:dyDescent="0.15">
      <c r="A99" s="159"/>
      <c r="B99" s="180"/>
      <c r="C99" s="99"/>
      <c r="I99" s="177" t="s">
        <v>463</v>
      </c>
      <c r="J99" s="99" t="s">
        <v>688</v>
      </c>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158"/>
      <c r="AJ99" s="99"/>
      <c r="AK99" s="99"/>
      <c r="AL99" s="99"/>
      <c r="AM99" s="99"/>
    </row>
    <row r="100" spans="1:39" ht="13.5" customHeight="1" x14ac:dyDescent="0.15">
      <c r="A100" s="159"/>
      <c r="B100" s="180"/>
      <c r="C100" s="99"/>
      <c r="I100" s="99"/>
      <c r="J100" s="177" t="s">
        <v>463</v>
      </c>
      <c r="K100" s="99" t="s">
        <v>32</v>
      </c>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158"/>
      <c r="AJ100" s="99"/>
      <c r="AK100" s="99"/>
      <c r="AL100" s="99"/>
      <c r="AM100" s="99"/>
    </row>
    <row r="101" spans="1:39" ht="13.5" customHeight="1" x14ac:dyDescent="0.15">
      <c r="A101" s="159"/>
      <c r="B101" s="180"/>
      <c r="C101" s="99"/>
      <c r="I101" s="99"/>
      <c r="J101" s="177" t="s">
        <v>463</v>
      </c>
      <c r="K101" s="99" t="s">
        <v>29</v>
      </c>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158"/>
      <c r="AJ101" s="99"/>
      <c r="AK101" s="99"/>
      <c r="AL101" s="99"/>
      <c r="AM101" s="99"/>
    </row>
    <row r="102" spans="1:39" ht="13.5" customHeight="1" x14ac:dyDescent="0.15">
      <c r="A102" s="159"/>
      <c r="B102" s="99"/>
      <c r="C102" s="99"/>
      <c r="I102" s="99"/>
      <c r="J102" s="99"/>
      <c r="K102" s="177" t="s">
        <v>463</v>
      </c>
      <c r="L102" s="99" t="s">
        <v>30</v>
      </c>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158"/>
      <c r="AJ102" s="99"/>
      <c r="AK102" s="99"/>
      <c r="AL102" s="99"/>
      <c r="AM102" s="99"/>
    </row>
    <row r="103" spans="1:39" ht="13.5" customHeight="1" x14ac:dyDescent="0.15">
      <c r="A103" s="159"/>
      <c r="B103" s="99"/>
      <c r="C103" s="99"/>
      <c r="I103" s="99"/>
      <c r="J103" s="99"/>
      <c r="K103" s="177" t="s">
        <v>463</v>
      </c>
      <c r="L103" s="99" t="s">
        <v>31</v>
      </c>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158"/>
      <c r="AJ103" s="99"/>
      <c r="AK103" s="99"/>
      <c r="AL103" s="99"/>
      <c r="AM103" s="99"/>
    </row>
    <row r="104" spans="1:39" ht="13.5" customHeight="1" x14ac:dyDescent="0.15">
      <c r="A104" s="159"/>
      <c r="B104" s="99"/>
      <c r="C104" s="99"/>
      <c r="E104" s="99"/>
      <c r="F104" s="99"/>
      <c r="G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158"/>
      <c r="AJ104" s="99"/>
      <c r="AK104" s="99"/>
      <c r="AL104" s="99"/>
      <c r="AM104" s="99"/>
    </row>
    <row r="105" spans="1:39" ht="13.5" customHeight="1" x14ac:dyDescent="0.15">
      <c r="A105" s="176"/>
      <c r="B105" s="99" t="s">
        <v>1096</v>
      </c>
      <c r="D105" s="99"/>
      <c r="E105" s="99"/>
      <c r="F105" s="99"/>
      <c r="G105" s="99"/>
      <c r="K105" s="99" t="s">
        <v>1089</v>
      </c>
      <c r="L105" s="99"/>
      <c r="M105" s="99"/>
      <c r="N105" s="99"/>
      <c r="O105" s="99"/>
      <c r="P105" s="99"/>
      <c r="Q105" s="99"/>
      <c r="R105" s="99"/>
      <c r="S105" s="99"/>
      <c r="T105" s="99" t="e">
        <f>VLOOKUP($AJ$13,DATA!$A$4:$AX$347,46,FALSE)</f>
        <v>#N/A</v>
      </c>
      <c r="U105" s="99"/>
      <c r="V105" s="99"/>
      <c r="W105" s="99"/>
      <c r="X105" s="99"/>
      <c r="Y105" s="99"/>
      <c r="Z105" s="99"/>
      <c r="AA105" s="99"/>
      <c r="AB105" s="99"/>
      <c r="AC105" s="99"/>
      <c r="AD105" s="99"/>
      <c r="AE105" s="99"/>
      <c r="AF105" s="99"/>
      <c r="AG105" s="99"/>
      <c r="AH105" s="99"/>
      <c r="AI105" s="158"/>
      <c r="AJ105" s="99"/>
      <c r="AK105" s="99"/>
      <c r="AL105" s="99"/>
      <c r="AM105" s="99"/>
    </row>
    <row r="106" spans="1:39" ht="13.5" customHeight="1" x14ac:dyDescent="0.15">
      <c r="A106" s="159"/>
      <c r="B106" s="99"/>
      <c r="C106" s="99" t="s">
        <v>689</v>
      </c>
      <c r="D106" s="99"/>
      <c r="E106" s="99"/>
      <c r="F106" s="99"/>
      <c r="G106" s="99"/>
      <c r="H106" s="99"/>
      <c r="I106" s="682"/>
      <c r="J106" s="683"/>
      <c r="K106" s="683"/>
      <c r="L106" s="683"/>
      <c r="M106" s="683"/>
      <c r="N106" s="684"/>
      <c r="O106" s="99"/>
      <c r="P106" s="178" t="str">
        <f>IF(I35="","","←"&amp;TEXT(I35,"ggge年mm月dd日")&amp;"と異なる場合は入力")</f>
        <v/>
      </c>
      <c r="Q106" s="99"/>
      <c r="R106" s="99"/>
      <c r="S106" s="99"/>
      <c r="T106" s="99"/>
      <c r="U106" s="99"/>
      <c r="V106" s="99"/>
      <c r="W106" s="99"/>
      <c r="X106" s="99"/>
      <c r="Y106" s="99"/>
      <c r="Z106" s="99"/>
      <c r="AA106" s="99"/>
      <c r="AB106" s="99"/>
      <c r="AC106" s="99"/>
      <c r="AD106" s="99"/>
      <c r="AE106" s="99"/>
      <c r="AF106" s="99"/>
      <c r="AG106" s="99"/>
      <c r="AH106" s="99"/>
      <c r="AI106" s="158"/>
      <c r="AJ106" s="99"/>
      <c r="AK106" s="99"/>
      <c r="AL106" s="99"/>
      <c r="AM106" s="99"/>
    </row>
    <row r="107" spans="1:39" ht="13.5" customHeight="1" x14ac:dyDescent="0.15">
      <c r="A107" s="159"/>
      <c r="B107" s="99"/>
      <c r="C107" s="109" t="s">
        <v>690</v>
      </c>
      <c r="D107" s="99"/>
      <c r="E107" s="99"/>
      <c r="F107" s="99"/>
      <c r="G107" s="99"/>
      <c r="H107" s="99"/>
      <c r="I107" s="644"/>
      <c r="J107" s="645"/>
      <c r="K107" s="645"/>
      <c r="L107" s="645"/>
      <c r="M107" s="645"/>
      <c r="N107" s="645"/>
      <c r="O107" s="645"/>
      <c r="P107" s="645"/>
      <c r="Q107" s="645"/>
      <c r="R107" s="645"/>
      <c r="S107" s="646"/>
      <c r="T107" s="99"/>
      <c r="U107" s="99"/>
      <c r="V107" s="99"/>
      <c r="W107" s="99"/>
      <c r="X107" s="99"/>
      <c r="Y107" s="99"/>
      <c r="Z107" s="99"/>
      <c r="AA107" s="99"/>
      <c r="AB107" s="99"/>
      <c r="AC107" s="99"/>
      <c r="AD107" s="99"/>
      <c r="AE107" s="99"/>
      <c r="AF107" s="99"/>
      <c r="AG107" s="99"/>
      <c r="AH107" s="99"/>
      <c r="AI107" s="158"/>
      <c r="AJ107" s="99"/>
      <c r="AK107" s="99"/>
      <c r="AL107" s="99"/>
      <c r="AM107" s="99"/>
    </row>
    <row r="108" spans="1:39" ht="13.5" customHeight="1" x14ac:dyDescent="0.15">
      <c r="A108" s="159"/>
      <c r="B108" s="180"/>
      <c r="C108" s="99"/>
      <c r="I108" s="177" t="s">
        <v>463</v>
      </c>
      <c r="J108" s="99" t="s">
        <v>687</v>
      </c>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158"/>
      <c r="AJ108" s="99"/>
      <c r="AK108" s="99"/>
      <c r="AL108" s="99"/>
      <c r="AM108" s="99"/>
    </row>
    <row r="109" spans="1:39" ht="13.5" customHeight="1" x14ac:dyDescent="0.15">
      <c r="A109" s="159"/>
      <c r="B109" s="180"/>
      <c r="C109" s="99"/>
      <c r="I109" s="177" t="s">
        <v>463</v>
      </c>
      <c r="J109" s="99" t="s">
        <v>688</v>
      </c>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158"/>
      <c r="AJ109" s="99"/>
      <c r="AK109" s="99"/>
      <c r="AL109" s="99"/>
      <c r="AM109" s="99"/>
    </row>
    <row r="110" spans="1:39" ht="13.5" customHeight="1" x14ac:dyDescent="0.15">
      <c r="A110" s="159"/>
      <c r="B110" s="99"/>
      <c r="C110" s="99"/>
      <c r="J110" s="177" t="s">
        <v>463</v>
      </c>
      <c r="K110" s="99" t="s">
        <v>32</v>
      </c>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158"/>
      <c r="AJ110" s="99"/>
      <c r="AK110" s="99"/>
      <c r="AL110" s="99"/>
      <c r="AM110" s="99"/>
    </row>
    <row r="111" spans="1:39" ht="13.5" customHeight="1" x14ac:dyDescent="0.15">
      <c r="A111" s="159"/>
      <c r="B111" s="99"/>
      <c r="C111" s="99"/>
      <c r="J111" s="177" t="s">
        <v>463</v>
      </c>
      <c r="K111" s="99" t="s">
        <v>29</v>
      </c>
      <c r="L111" s="99"/>
      <c r="M111" s="99"/>
      <c r="O111" s="99"/>
      <c r="P111" s="99"/>
      <c r="Q111" s="99"/>
      <c r="R111" s="99"/>
      <c r="S111" s="99"/>
      <c r="T111" s="99"/>
      <c r="U111" s="99"/>
      <c r="V111" s="99"/>
      <c r="W111" s="99"/>
      <c r="X111" s="99"/>
      <c r="Y111" s="99"/>
      <c r="Z111" s="99"/>
      <c r="AA111" s="99"/>
      <c r="AB111" s="99"/>
      <c r="AC111" s="99"/>
      <c r="AD111" s="99"/>
      <c r="AE111" s="99"/>
      <c r="AF111" s="99"/>
      <c r="AG111" s="99"/>
      <c r="AH111" s="99"/>
      <c r="AI111" s="158"/>
      <c r="AJ111" s="99"/>
      <c r="AK111" s="99"/>
      <c r="AL111" s="99"/>
      <c r="AM111" s="99"/>
    </row>
    <row r="112" spans="1:39" ht="13.5" customHeight="1" x14ac:dyDescent="0.15">
      <c r="A112" s="159"/>
      <c r="B112" s="99"/>
      <c r="C112" s="99"/>
      <c r="D112" s="99"/>
      <c r="G112" s="99"/>
      <c r="H112" s="99"/>
      <c r="J112" s="163" t="s">
        <v>1095</v>
      </c>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158"/>
      <c r="AJ112" s="99"/>
      <c r="AK112" s="99"/>
      <c r="AL112" s="99"/>
      <c r="AM112" s="99"/>
    </row>
    <row r="113" spans="1:39" ht="13.5" customHeight="1" x14ac:dyDescent="0.15">
      <c r="A113" s="159"/>
      <c r="B113" s="99"/>
      <c r="C113" s="99"/>
      <c r="D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158"/>
      <c r="AJ113" s="99"/>
      <c r="AK113" s="99"/>
      <c r="AL113" s="99"/>
      <c r="AM113" s="99"/>
    </row>
    <row r="114" spans="1:39" ht="13.5" customHeight="1" x14ac:dyDescent="0.15">
      <c r="A114" s="173"/>
      <c r="B114" s="175"/>
      <c r="C114" s="175"/>
      <c r="D114" s="175"/>
      <c r="E114" s="175"/>
      <c r="F114" s="175"/>
      <c r="G114" s="175"/>
      <c r="H114" s="175"/>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J114" s="152"/>
      <c r="AK114" s="152"/>
      <c r="AL114" s="152"/>
      <c r="AM114" s="152"/>
    </row>
    <row r="115" spans="1:39" ht="13.5" customHeight="1" x14ac:dyDescent="0.15">
      <c r="A115" s="153" t="s">
        <v>1258</v>
      </c>
      <c r="B115" s="154" t="s">
        <v>1259</v>
      </c>
      <c r="C115" s="155"/>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2"/>
      <c r="AJ115" s="152"/>
      <c r="AK115" s="152"/>
      <c r="AL115" s="152"/>
      <c r="AM115" s="152"/>
    </row>
    <row r="116" spans="1:39" ht="13.5" customHeight="1" x14ac:dyDescent="0.15">
      <c r="A116" s="181" t="s">
        <v>1246</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J116" s="152"/>
      <c r="AK116" s="152"/>
      <c r="AL116" s="152"/>
      <c r="AM116" s="152"/>
    </row>
    <row r="117" spans="1:39" ht="13.5" customHeight="1" x14ac:dyDescent="0.15">
      <c r="A117" s="182"/>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83"/>
      <c r="AC117" s="183"/>
      <c r="AD117" s="183"/>
      <c r="AE117" s="183"/>
      <c r="AF117" s="183"/>
      <c r="AG117" s="183"/>
      <c r="AH117" s="157"/>
      <c r="AI117" s="158"/>
      <c r="AJ117" s="152"/>
      <c r="AK117" s="152"/>
      <c r="AL117" s="152"/>
      <c r="AM117" s="152"/>
    </row>
    <row r="118" spans="1:39" ht="13.5" customHeight="1" x14ac:dyDescent="0.15">
      <c r="A118" s="184" t="s">
        <v>547</v>
      </c>
      <c r="C118" s="161"/>
      <c r="D118" s="161"/>
      <c r="E118" s="161"/>
      <c r="F118" s="161"/>
      <c r="G118" s="161"/>
      <c r="H118" s="152"/>
      <c r="I118" s="163" t="s">
        <v>1453</v>
      </c>
      <c r="J118" s="99"/>
      <c r="K118" s="598"/>
      <c r="L118" s="599"/>
      <c r="M118" s="600"/>
      <c r="N118" s="99" t="s">
        <v>468</v>
      </c>
      <c r="O118" s="185"/>
      <c r="P118" s="99" t="s">
        <v>469</v>
      </c>
      <c r="Q118" s="185"/>
      <c r="R118" s="99" t="s">
        <v>470</v>
      </c>
      <c r="S118" s="99"/>
      <c r="T118" s="99"/>
      <c r="U118" s="99"/>
      <c r="V118" s="99"/>
      <c r="W118" s="99"/>
      <c r="X118" s="99"/>
      <c r="Y118" s="99"/>
      <c r="Z118" s="99"/>
      <c r="AA118" s="99"/>
      <c r="AB118" s="157"/>
      <c r="AC118" s="157"/>
      <c r="AD118" s="157"/>
      <c r="AE118" s="157"/>
      <c r="AF118" s="157"/>
      <c r="AG118" s="157"/>
      <c r="AH118" s="157"/>
      <c r="AI118" s="158"/>
      <c r="AJ118" s="152"/>
      <c r="AK118" s="152"/>
      <c r="AL118" s="152"/>
      <c r="AM118" s="152"/>
    </row>
    <row r="119" spans="1:39" ht="13.5" customHeight="1" x14ac:dyDescent="0.15">
      <c r="A119" s="184"/>
      <c r="C119" s="161"/>
      <c r="D119" s="161"/>
      <c r="E119" s="161"/>
      <c r="F119" s="161"/>
      <c r="G119" s="161"/>
      <c r="H119" s="152"/>
      <c r="I119" s="163"/>
      <c r="J119" s="163"/>
      <c r="K119" s="163"/>
      <c r="L119" s="163"/>
      <c r="M119" s="163"/>
      <c r="N119" s="163"/>
      <c r="O119" s="163"/>
      <c r="P119" s="163"/>
      <c r="Q119" s="163"/>
      <c r="R119" s="163"/>
      <c r="S119" s="99"/>
      <c r="T119" s="99"/>
      <c r="U119" s="99"/>
      <c r="V119" s="99"/>
      <c r="W119" s="99"/>
      <c r="X119" s="99"/>
      <c r="Y119" s="99"/>
      <c r="Z119" s="99"/>
      <c r="AA119" s="99"/>
      <c r="AB119" s="157"/>
      <c r="AC119" s="157"/>
      <c r="AD119" s="157"/>
      <c r="AE119" s="157"/>
      <c r="AF119" s="158"/>
      <c r="AG119" s="158"/>
      <c r="AH119" s="158"/>
      <c r="AI119" s="158"/>
    </row>
    <row r="120" spans="1:39" ht="13.5" customHeight="1" x14ac:dyDescent="0.15">
      <c r="A120" s="184" t="s">
        <v>1028</v>
      </c>
      <c r="C120" s="161"/>
      <c r="D120" s="161"/>
      <c r="E120" s="161"/>
      <c r="F120" s="161"/>
      <c r="G120" s="161"/>
      <c r="H120" s="99"/>
      <c r="I120" s="99"/>
      <c r="J120" s="163"/>
      <c r="K120" s="163"/>
      <c r="L120" s="163"/>
      <c r="M120" s="163"/>
      <c r="N120" s="163"/>
      <c r="O120" s="163"/>
      <c r="P120" s="163"/>
      <c r="Q120" s="163"/>
      <c r="R120" s="163"/>
      <c r="S120" s="99"/>
      <c r="T120" s="99"/>
      <c r="U120" s="99"/>
      <c r="V120" s="99"/>
      <c r="W120" s="99"/>
      <c r="X120" s="99"/>
      <c r="Y120" s="99"/>
      <c r="Z120" s="99"/>
      <c r="AA120" s="99"/>
      <c r="AB120" s="157"/>
      <c r="AC120" s="186">
        <f>IF(I!I23="",0,"確認申請書 第二面 より")</f>
        <v>0</v>
      </c>
      <c r="AD120" s="157"/>
      <c r="AE120" s="157"/>
      <c r="AF120" s="158"/>
      <c r="AG120" s="158"/>
      <c r="AH120" s="158"/>
      <c r="AI120" s="158"/>
    </row>
    <row r="121" spans="1:39" ht="13.5" customHeight="1" x14ac:dyDescent="0.15">
      <c r="B121" s="161" t="s">
        <v>553</v>
      </c>
      <c r="D121" s="161"/>
      <c r="E121" s="161"/>
      <c r="F121" s="161"/>
      <c r="G121" s="161"/>
      <c r="H121" s="161"/>
      <c r="I121" s="644"/>
      <c r="J121" s="645"/>
      <c r="K121" s="645"/>
      <c r="L121" s="645"/>
      <c r="M121" s="645"/>
      <c r="N121" s="645"/>
      <c r="O121" s="645"/>
      <c r="P121" s="645"/>
      <c r="Q121" s="645"/>
      <c r="R121" s="645"/>
      <c r="S121" s="645"/>
      <c r="T121" s="645"/>
      <c r="U121" s="645"/>
      <c r="V121" s="645"/>
      <c r="W121" s="645"/>
      <c r="X121" s="645"/>
      <c r="Y121" s="645"/>
      <c r="Z121" s="645"/>
      <c r="AA121" s="646"/>
      <c r="AB121" s="157"/>
      <c r="AC121" s="158">
        <f>IF(AC120&lt;&gt;0,I!I23,0)</f>
        <v>0</v>
      </c>
      <c r="AD121" s="157"/>
      <c r="AE121" s="157"/>
      <c r="AF121" s="158"/>
      <c r="AG121" s="158"/>
      <c r="AH121" s="158"/>
      <c r="AI121" s="158"/>
    </row>
    <row r="122" spans="1:39" ht="13.5" customHeight="1" x14ac:dyDescent="0.15">
      <c r="B122" s="161"/>
      <c r="D122" s="161"/>
      <c r="E122" s="161"/>
      <c r="F122" s="161"/>
      <c r="G122" s="161"/>
      <c r="H122" s="161"/>
      <c r="I122" s="644"/>
      <c r="J122" s="645"/>
      <c r="K122" s="645"/>
      <c r="L122" s="645"/>
      <c r="M122" s="645"/>
      <c r="N122" s="645"/>
      <c r="O122" s="645"/>
      <c r="P122" s="645"/>
      <c r="Q122" s="645"/>
      <c r="R122" s="645"/>
      <c r="S122" s="645"/>
      <c r="T122" s="645"/>
      <c r="U122" s="645"/>
      <c r="V122" s="645"/>
      <c r="W122" s="645"/>
      <c r="X122" s="645"/>
      <c r="Y122" s="645"/>
      <c r="Z122" s="645"/>
      <c r="AA122" s="646"/>
      <c r="AB122" s="157"/>
      <c r="AC122" s="158">
        <f>IF(AC120&lt;&gt;0,I!I24,0)</f>
        <v>0</v>
      </c>
      <c r="AD122" s="157"/>
      <c r="AE122" s="157"/>
      <c r="AF122" s="158"/>
      <c r="AG122" s="158"/>
      <c r="AH122" s="158"/>
      <c r="AI122" s="158"/>
    </row>
    <row r="123" spans="1:39" ht="13.5" customHeight="1" x14ac:dyDescent="0.15">
      <c r="B123" s="161" t="s">
        <v>552</v>
      </c>
      <c r="D123" s="161"/>
      <c r="E123" s="161"/>
      <c r="F123" s="161"/>
      <c r="G123" s="161"/>
      <c r="H123" s="161"/>
      <c r="I123" s="644"/>
      <c r="J123" s="645"/>
      <c r="K123" s="645"/>
      <c r="L123" s="645"/>
      <c r="M123" s="645"/>
      <c r="N123" s="645"/>
      <c r="O123" s="645"/>
      <c r="P123" s="645"/>
      <c r="Q123" s="645"/>
      <c r="R123" s="645"/>
      <c r="S123" s="645"/>
      <c r="T123" s="645"/>
      <c r="U123" s="645"/>
      <c r="V123" s="645"/>
      <c r="W123" s="645"/>
      <c r="X123" s="645"/>
      <c r="Y123" s="645"/>
      <c r="Z123" s="645"/>
      <c r="AA123" s="646"/>
      <c r="AB123" s="157"/>
      <c r="AC123" s="158">
        <f>IF(AC120&lt;&gt;0,I!I26,0)</f>
        <v>0</v>
      </c>
      <c r="AD123" s="157"/>
      <c r="AE123" s="157"/>
      <c r="AF123" s="158"/>
      <c r="AG123" s="158"/>
      <c r="AH123" s="158"/>
      <c r="AI123" s="158"/>
    </row>
    <row r="124" spans="1:39" ht="13.5" customHeight="1" x14ac:dyDescent="0.15">
      <c r="A124" s="188"/>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90"/>
      <c r="AC124" s="190"/>
      <c r="AD124" s="190"/>
      <c r="AE124" s="190"/>
      <c r="AF124" s="190"/>
      <c r="AG124" s="190"/>
      <c r="AH124" s="157"/>
      <c r="AI124" s="158"/>
      <c r="AJ124" s="152"/>
      <c r="AK124" s="152"/>
      <c r="AL124" s="152"/>
      <c r="AM124" s="152"/>
    </row>
    <row r="125" spans="1:39" ht="13.5" customHeight="1" x14ac:dyDescent="0.15">
      <c r="A125" s="184" t="s">
        <v>1032</v>
      </c>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7"/>
      <c r="AC125" s="157"/>
      <c r="AD125" s="157"/>
      <c r="AE125" s="157"/>
      <c r="AF125" s="157"/>
      <c r="AG125" s="157"/>
      <c r="AH125" s="157"/>
      <c r="AI125" s="158"/>
      <c r="AJ125" s="152"/>
      <c r="AK125" s="152"/>
      <c r="AL125" s="152"/>
      <c r="AM125" s="152"/>
    </row>
    <row r="126" spans="1:39" ht="13.5" customHeight="1" x14ac:dyDescent="0.15">
      <c r="B126" s="161" t="s">
        <v>1027</v>
      </c>
      <c r="C126" s="191"/>
      <c r="D126" s="191"/>
      <c r="E126" s="192"/>
      <c r="F126" s="191"/>
      <c r="I126" s="191" t="s">
        <v>1031</v>
      </c>
      <c r="J126" s="191"/>
      <c r="K126" s="191"/>
      <c r="L126" s="191"/>
      <c r="M126" s="191"/>
      <c r="N126" s="191"/>
      <c r="O126" s="191"/>
      <c r="P126" s="191"/>
      <c r="Q126" s="191"/>
      <c r="R126" s="191"/>
      <c r="S126" s="191"/>
      <c r="T126" s="191"/>
      <c r="U126" s="191"/>
      <c r="V126" s="191"/>
      <c r="W126" s="191"/>
      <c r="X126" s="191"/>
      <c r="Y126" s="191"/>
      <c r="Z126" s="191"/>
      <c r="AA126" s="191"/>
      <c r="AB126" s="191"/>
      <c r="AC126" s="186">
        <f>IF(I!I203="",0,"確認申請書 第二面 より")</f>
        <v>0</v>
      </c>
      <c r="AD126" s="157"/>
      <c r="AE126" s="157"/>
      <c r="AF126" s="157"/>
      <c r="AG126" s="157"/>
      <c r="AH126" s="157"/>
      <c r="AI126" s="158"/>
      <c r="AJ126" s="152"/>
      <c r="AK126" s="152"/>
      <c r="AL126" s="152"/>
      <c r="AM126" s="152"/>
    </row>
    <row r="127" spans="1:39" ht="13.5" customHeight="1" x14ac:dyDescent="0.15">
      <c r="A127" s="193"/>
      <c r="C127" s="161" t="s">
        <v>553</v>
      </c>
      <c r="D127" s="191"/>
      <c r="E127" s="191"/>
      <c r="F127" s="191"/>
      <c r="I127" s="644"/>
      <c r="J127" s="645"/>
      <c r="K127" s="645"/>
      <c r="L127" s="645"/>
      <c r="M127" s="645"/>
      <c r="N127" s="645"/>
      <c r="O127" s="645"/>
      <c r="P127" s="645"/>
      <c r="Q127" s="645"/>
      <c r="R127" s="645"/>
      <c r="S127" s="645"/>
      <c r="T127" s="645"/>
      <c r="U127" s="645"/>
      <c r="V127" s="645"/>
      <c r="W127" s="645"/>
      <c r="X127" s="645"/>
      <c r="Y127" s="645"/>
      <c r="Z127" s="645"/>
      <c r="AA127" s="646"/>
      <c r="AB127" s="191"/>
      <c r="AC127" s="157">
        <f>IF(AC126&lt;&gt;0,I!I203,0)</f>
        <v>0</v>
      </c>
      <c r="AD127" s="157"/>
      <c r="AE127" s="157"/>
      <c r="AF127" s="157"/>
      <c r="AG127" s="157"/>
      <c r="AH127" s="157"/>
      <c r="AI127" s="158"/>
      <c r="AJ127" s="152"/>
      <c r="AK127" s="152"/>
      <c r="AL127" s="152"/>
      <c r="AM127" s="152"/>
    </row>
    <row r="128" spans="1:39" ht="13.5" customHeight="1" x14ac:dyDescent="0.15">
      <c r="A128" s="193"/>
      <c r="B128" s="161"/>
      <c r="C128" s="191"/>
      <c r="D128" s="191"/>
      <c r="E128" s="191"/>
      <c r="F128" s="191"/>
      <c r="I128" s="644"/>
      <c r="J128" s="645"/>
      <c r="K128" s="645"/>
      <c r="L128" s="645"/>
      <c r="M128" s="645"/>
      <c r="N128" s="645"/>
      <c r="O128" s="645"/>
      <c r="P128" s="645"/>
      <c r="Q128" s="645"/>
      <c r="R128" s="645"/>
      <c r="S128" s="645"/>
      <c r="T128" s="645"/>
      <c r="U128" s="645"/>
      <c r="V128" s="645"/>
      <c r="W128" s="645"/>
      <c r="X128" s="645"/>
      <c r="Y128" s="645"/>
      <c r="Z128" s="645"/>
      <c r="AA128" s="646"/>
      <c r="AB128" s="191"/>
      <c r="AC128" s="157">
        <f>IF(AC126&lt;&gt;0,I!I204,0)</f>
        <v>0</v>
      </c>
      <c r="AD128" s="157"/>
      <c r="AE128" s="157"/>
      <c r="AF128" s="157"/>
      <c r="AG128" s="157"/>
      <c r="AH128" s="157"/>
      <c r="AI128" s="158"/>
      <c r="AJ128" s="152"/>
      <c r="AK128" s="152"/>
      <c r="AL128" s="152"/>
      <c r="AM128" s="152"/>
    </row>
    <row r="129" spans="1:39" ht="13.5" customHeight="1" x14ac:dyDescent="0.15">
      <c r="A129" s="193"/>
      <c r="C129" s="161" t="s">
        <v>552</v>
      </c>
      <c r="D129" s="191"/>
      <c r="E129" s="191"/>
      <c r="F129" s="191"/>
      <c r="I129" s="644"/>
      <c r="J129" s="645"/>
      <c r="K129" s="645"/>
      <c r="L129" s="645"/>
      <c r="M129" s="645"/>
      <c r="N129" s="645"/>
      <c r="O129" s="645"/>
      <c r="P129" s="645"/>
      <c r="Q129" s="645"/>
      <c r="R129" s="645"/>
      <c r="S129" s="645"/>
      <c r="T129" s="645"/>
      <c r="U129" s="645"/>
      <c r="V129" s="645"/>
      <c r="W129" s="645"/>
      <c r="X129" s="645"/>
      <c r="Y129" s="645"/>
      <c r="Z129" s="645"/>
      <c r="AA129" s="646"/>
      <c r="AB129" s="191"/>
      <c r="AC129" s="157">
        <f>IF(AC126&lt;&gt;0,I!I206,0)</f>
        <v>0</v>
      </c>
      <c r="AD129" s="157"/>
      <c r="AE129" s="157"/>
      <c r="AF129" s="157"/>
      <c r="AG129" s="157"/>
      <c r="AH129" s="157"/>
      <c r="AI129" s="158"/>
      <c r="AJ129" s="152"/>
      <c r="AK129" s="152"/>
      <c r="AL129" s="152"/>
      <c r="AM129" s="152"/>
    </row>
    <row r="130" spans="1:39" ht="13.5" customHeight="1" x14ac:dyDescent="0.15">
      <c r="A130" s="194"/>
      <c r="B130" s="192"/>
      <c r="C130" s="195"/>
      <c r="D130" s="195"/>
      <c r="E130" s="195"/>
      <c r="F130" s="152"/>
      <c r="I130" s="152"/>
      <c r="J130" s="152"/>
      <c r="K130" s="152"/>
      <c r="L130" s="152"/>
      <c r="M130" s="152"/>
      <c r="N130" s="152"/>
      <c r="O130" s="152"/>
      <c r="P130" s="152"/>
      <c r="Q130" s="152"/>
      <c r="R130" s="152"/>
      <c r="S130" s="152"/>
      <c r="T130" s="152"/>
      <c r="U130" s="152"/>
      <c r="V130" s="152"/>
      <c r="W130" s="152"/>
      <c r="X130" s="152"/>
      <c r="Y130" s="152"/>
      <c r="Z130" s="152"/>
      <c r="AA130" s="152"/>
      <c r="AB130" s="157"/>
      <c r="AC130" s="157"/>
      <c r="AD130" s="157"/>
      <c r="AE130" s="157"/>
      <c r="AF130" s="157"/>
      <c r="AG130" s="157"/>
      <c r="AH130" s="157"/>
      <c r="AI130" s="158"/>
      <c r="AJ130" s="152"/>
      <c r="AK130" s="152"/>
      <c r="AL130" s="152"/>
      <c r="AM130" s="152"/>
    </row>
    <row r="131" spans="1:39" ht="13.5" customHeight="1" x14ac:dyDescent="0.15">
      <c r="B131" s="161" t="s">
        <v>1029</v>
      </c>
      <c r="C131" s="191"/>
      <c r="D131" s="191"/>
      <c r="E131" s="192"/>
      <c r="F131" s="191"/>
      <c r="I131" s="191" t="s">
        <v>1031</v>
      </c>
      <c r="J131" s="191"/>
      <c r="K131" s="191"/>
      <c r="L131" s="191"/>
      <c r="M131" s="191"/>
      <c r="N131" s="191"/>
      <c r="O131" s="191"/>
      <c r="P131" s="191"/>
      <c r="Q131" s="191"/>
      <c r="R131" s="191"/>
      <c r="S131" s="191"/>
      <c r="T131" s="191"/>
      <c r="U131" s="191"/>
      <c r="V131" s="191"/>
      <c r="W131" s="191"/>
      <c r="X131" s="191"/>
      <c r="Y131" s="191"/>
      <c r="Z131" s="191"/>
      <c r="AA131" s="191"/>
      <c r="AB131" s="157"/>
      <c r="AC131" s="186">
        <f>IF(I!I211="",0,"確認申請書 第二面 より")</f>
        <v>0</v>
      </c>
      <c r="AD131" s="157"/>
      <c r="AE131" s="157"/>
      <c r="AF131" s="157"/>
      <c r="AG131" s="157"/>
      <c r="AH131" s="157"/>
      <c r="AI131" s="158"/>
      <c r="AJ131" s="152"/>
      <c r="AK131" s="152"/>
      <c r="AL131" s="152"/>
      <c r="AM131" s="152"/>
    </row>
    <row r="132" spans="1:39" ht="13.5" customHeight="1" x14ac:dyDescent="0.15">
      <c r="A132" s="193"/>
      <c r="C132" s="161" t="s">
        <v>553</v>
      </c>
      <c r="D132" s="191"/>
      <c r="E132" s="191"/>
      <c r="F132" s="191"/>
      <c r="I132" s="644"/>
      <c r="J132" s="645"/>
      <c r="K132" s="645"/>
      <c r="L132" s="645"/>
      <c r="M132" s="645"/>
      <c r="N132" s="645"/>
      <c r="O132" s="645"/>
      <c r="P132" s="645"/>
      <c r="Q132" s="645"/>
      <c r="R132" s="645"/>
      <c r="S132" s="645"/>
      <c r="T132" s="645"/>
      <c r="U132" s="645"/>
      <c r="V132" s="645"/>
      <c r="W132" s="645"/>
      <c r="X132" s="645"/>
      <c r="Y132" s="645"/>
      <c r="Z132" s="645"/>
      <c r="AA132" s="646"/>
      <c r="AB132" s="157"/>
      <c r="AC132" s="157">
        <f>IF(AC131&lt;&gt;0,I!I211,0)</f>
        <v>0</v>
      </c>
      <c r="AD132" s="157"/>
      <c r="AE132" s="157"/>
      <c r="AF132" s="157"/>
      <c r="AG132" s="157"/>
      <c r="AH132" s="157"/>
      <c r="AI132" s="158"/>
      <c r="AJ132" s="152"/>
      <c r="AK132" s="152"/>
      <c r="AL132" s="152"/>
      <c r="AM132" s="152"/>
    </row>
    <row r="133" spans="1:39" ht="13.5" customHeight="1" x14ac:dyDescent="0.15">
      <c r="A133" s="193"/>
      <c r="B133" s="161"/>
      <c r="C133" s="191"/>
      <c r="D133" s="191"/>
      <c r="E133" s="191"/>
      <c r="F133" s="191"/>
      <c r="I133" s="644"/>
      <c r="J133" s="645"/>
      <c r="K133" s="645"/>
      <c r="L133" s="645"/>
      <c r="M133" s="645"/>
      <c r="N133" s="645"/>
      <c r="O133" s="645"/>
      <c r="P133" s="645"/>
      <c r="Q133" s="645"/>
      <c r="R133" s="645"/>
      <c r="S133" s="645"/>
      <c r="T133" s="645"/>
      <c r="U133" s="645"/>
      <c r="V133" s="645"/>
      <c r="W133" s="645"/>
      <c r="X133" s="645"/>
      <c r="Y133" s="645"/>
      <c r="Z133" s="645"/>
      <c r="AA133" s="646"/>
      <c r="AB133" s="157"/>
      <c r="AC133" s="157">
        <f>IF(AC131&lt;&gt;0,I!I212,0)</f>
        <v>0</v>
      </c>
      <c r="AD133" s="157"/>
      <c r="AE133" s="157"/>
      <c r="AF133" s="157"/>
      <c r="AG133" s="157"/>
      <c r="AH133" s="157"/>
      <c r="AI133" s="158"/>
      <c r="AJ133" s="152"/>
      <c r="AK133" s="152"/>
      <c r="AL133" s="152"/>
      <c r="AM133" s="152"/>
    </row>
    <row r="134" spans="1:39" ht="13.5" customHeight="1" x14ac:dyDescent="0.15">
      <c r="A134" s="193"/>
      <c r="C134" s="161" t="s">
        <v>552</v>
      </c>
      <c r="D134" s="191"/>
      <c r="E134" s="191"/>
      <c r="F134" s="191"/>
      <c r="I134" s="644"/>
      <c r="J134" s="645"/>
      <c r="K134" s="645"/>
      <c r="L134" s="645"/>
      <c r="M134" s="645"/>
      <c r="N134" s="645"/>
      <c r="O134" s="645"/>
      <c r="P134" s="645"/>
      <c r="Q134" s="645"/>
      <c r="R134" s="645"/>
      <c r="S134" s="645"/>
      <c r="T134" s="645"/>
      <c r="U134" s="645"/>
      <c r="V134" s="645"/>
      <c r="W134" s="645"/>
      <c r="X134" s="645"/>
      <c r="Y134" s="645"/>
      <c r="Z134" s="645"/>
      <c r="AA134" s="646"/>
      <c r="AB134" s="157"/>
      <c r="AC134" s="157">
        <f>IF(AC131&lt;&gt;0,I!I214,0)</f>
        <v>0</v>
      </c>
      <c r="AD134" s="157"/>
      <c r="AE134" s="157"/>
      <c r="AF134" s="157"/>
      <c r="AG134" s="157"/>
      <c r="AH134" s="157"/>
      <c r="AI134" s="158"/>
      <c r="AJ134" s="152"/>
      <c r="AK134" s="152"/>
      <c r="AL134" s="152"/>
      <c r="AM134" s="152"/>
    </row>
    <row r="135" spans="1:39" ht="13.5" customHeight="1" x14ac:dyDescent="0.15">
      <c r="A135" s="194"/>
      <c r="B135" s="192"/>
      <c r="C135" s="195"/>
      <c r="D135" s="195"/>
      <c r="E135" s="195"/>
      <c r="F135" s="152"/>
      <c r="I135" s="152"/>
      <c r="J135" s="152"/>
      <c r="K135" s="152"/>
      <c r="L135" s="152"/>
      <c r="M135" s="152"/>
      <c r="N135" s="152"/>
      <c r="O135" s="152"/>
      <c r="P135" s="152"/>
      <c r="Q135" s="152"/>
      <c r="R135" s="152"/>
      <c r="S135" s="152"/>
      <c r="T135" s="152"/>
      <c r="U135" s="152"/>
      <c r="V135" s="152"/>
      <c r="W135" s="152"/>
      <c r="X135" s="152"/>
      <c r="Y135" s="152"/>
      <c r="Z135" s="152"/>
      <c r="AA135" s="152"/>
      <c r="AB135" s="157"/>
      <c r="AC135" s="157"/>
      <c r="AD135" s="157"/>
      <c r="AE135" s="157"/>
      <c r="AF135" s="157"/>
      <c r="AG135" s="157"/>
      <c r="AH135" s="157"/>
      <c r="AI135" s="158"/>
      <c r="AJ135" s="152"/>
      <c r="AK135" s="152"/>
      <c r="AL135" s="152"/>
      <c r="AM135" s="152"/>
    </row>
    <row r="136" spans="1:39" ht="13.5" customHeight="1" x14ac:dyDescent="0.15">
      <c r="B136" s="161" t="s">
        <v>1030</v>
      </c>
      <c r="C136" s="191"/>
      <c r="D136" s="191"/>
      <c r="E136" s="192"/>
      <c r="F136" s="191"/>
      <c r="I136" s="191" t="s">
        <v>1031</v>
      </c>
      <c r="J136" s="191"/>
      <c r="K136" s="191"/>
      <c r="L136" s="191"/>
      <c r="M136" s="191"/>
      <c r="N136" s="191"/>
      <c r="O136" s="191"/>
      <c r="P136" s="191"/>
      <c r="Q136" s="191"/>
      <c r="R136" s="191"/>
      <c r="S136" s="191"/>
      <c r="T136" s="191"/>
      <c r="U136" s="191"/>
      <c r="V136" s="191"/>
      <c r="W136" s="191"/>
      <c r="X136" s="191"/>
      <c r="Y136" s="191"/>
      <c r="Z136" s="191"/>
      <c r="AA136" s="191"/>
      <c r="AB136" s="157"/>
      <c r="AC136" s="186">
        <f>IF(I!I219="",0,"確認申請書 第二面 より")</f>
        <v>0</v>
      </c>
      <c r="AD136" s="157"/>
      <c r="AE136" s="157"/>
      <c r="AF136" s="157"/>
      <c r="AG136" s="157"/>
      <c r="AH136" s="157"/>
      <c r="AI136" s="158"/>
      <c r="AJ136" s="152"/>
      <c r="AK136" s="152"/>
      <c r="AL136" s="152"/>
      <c r="AM136" s="152"/>
    </row>
    <row r="137" spans="1:39" ht="13.5" customHeight="1" x14ac:dyDescent="0.15">
      <c r="A137" s="193"/>
      <c r="C137" s="161" t="s">
        <v>553</v>
      </c>
      <c r="D137" s="191"/>
      <c r="E137" s="191"/>
      <c r="F137" s="191"/>
      <c r="I137" s="644"/>
      <c r="J137" s="645"/>
      <c r="K137" s="645"/>
      <c r="L137" s="645"/>
      <c r="M137" s="645"/>
      <c r="N137" s="645"/>
      <c r="O137" s="645"/>
      <c r="P137" s="645"/>
      <c r="Q137" s="645"/>
      <c r="R137" s="645"/>
      <c r="S137" s="645"/>
      <c r="T137" s="645"/>
      <c r="U137" s="645"/>
      <c r="V137" s="645"/>
      <c r="W137" s="645"/>
      <c r="X137" s="645"/>
      <c r="Y137" s="645"/>
      <c r="Z137" s="645"/>
      <c r="AA137" s="646"/>
      <c r="AB137" s="157"/>
      <c r="AC137" s="157">
        <f>IF(AC136&lt;&gt;0,I!I219,0)</f>
        <v>0</v>
      </c>
      <c r="AD137" s="157"/>
      <c r="AE137" s="157"/>
      <c r="AF137" s="157"/>
      <c r="AG137" s="157"/>
      <c r="AH137" s="157"/>
      <c r="AI137" s="158"/>
      <c r="AJ137" s="152"/>
      <c r="AK137" s="152"/>
      <c r="AL137" s="152"/>
      <c r="AM137" s="152"/>
    </row>
    <row r="138" spans="1:39" ht="13.5" customHeight="1" x14ac:dyDescent="0.15">
      <c r="A138" s="193"/>
      <c r="B138" s="161"/>
      <c r="C138" s="191"/>
      <c r="D138" s="191"/>
      <c r="E138" s="191"/>
      <c r="F138" s="191"/>
      <c r="I138" s="644"/>
      <c r="J138" s="645"/>
      <c r="K138" s="645"/>
      <c r="L138" s="645"/>
      <c r="M138" s="645"/>
      <c r="N138" s="645"/>
      <c r="O138" s="645"/>
      <c r="P138" s="645"/>
      <c r="Q138" s="645"/>
      <c r="R138" s="645"/>
      <c r="S138" s="645"/>
      <c r="T138" s="645"/>
      <c r="U138" s="645"/>
      <c r="V138" s="645"/>
      <c r="W138" s="645"/>
      <c r="X138" s="645"/>
      <c r="Y138" s="645"/>
      <c r="Z138" s="645"/>
      <c r="AA138" s="646"/>
      <c r="AB138" s="157"/>
      <c r="AC138" s="157">
        <f>IF(AC136&lt;&gt;0,I!I220,0)</f>
        <v>0</v>
      </c>
      <c r="AD138" s="157"/>
      <c r="AE138" s="157"/>
      <c r="AF138" s="157"/>
      <c r="AG138" s="157"/>
      <c r="AH138" s="157"/>
      <c r="AI138" s="158"/>
      <c r="AJ138" s="152"/>
      <c r="AK138" s="152"/>
      <c r="AL138" s="152"/>
      <c r="AM138" s="152"/>
    </row>
    <row r="139" spans="1:39" ht="13.5" customHeight="1" x14ac:dyDescent="0.15">
      <c r="A139" s="193"/>
      <c r="C139" s="161" t="s">
        <v>552</v>
      </c>
      <c r="D139" s="191"/>
      <c r="E139" s="191"/>
      <c r="F139" s="191"/>
      <c r="I139" s="644"/>
      <c r="J139" s="645"/>
      <c r="K139" s="645"/>
      <c r="L139" s="645"/>
      <c r="M139" s="645"/>
      <c r="N139" s="645"/>
      <c r="O139" s="645"/>
      <c r="P139" s="645"/>
      <c r="Q139" s="645"/>
      <c r="R139" s="645"/>
      <c r="S139" s="645"/>
      <c r="T139" s="645"/>
      <c r="U139" s="645"/>
      <c r="V139" s="645"/>
      <c r="W139" s="645"/>
      <c r="X139" s="645"/>
      <c r="Y139" s="645"/>
      <c r="Z139" s="645"/>
      <c r="AA139" s="646"/>
      <c r="AB139" s="157"/>
      <c r="AC139" s="157">
        <f>IF(AC136&lt;&gt;0,I!I222,0)</f>
        <v>0</v>
      </c>
      <c r="AD139" s="157"/>
      <c r="AE139" s="157"/>
      <c r="AF139" s="157"/>
      <c r="AG139" s="157"/>
      <c r="AH139" s="157"/>
      <c r="AI139" s="158"/>
      <c r="AJ139" s="152"/>
      <c r="AK139" s="152"/>
      <c r="AL139" s="152"/>
      <c r="AM139" s="152"/>
    </row>
    <row r="140" spans="1:39" ht="13.5" customHeight="1" x14ac:dyDescent="0.15">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7"/>
      <c r="AC140" s="157"/>
      <c r="AD140" s="157"/>
      <c r="AE140" s="157"/>
      <c r="AF140" s="157"/>
      <c r="AG140" s="157"/>
      <c r="AH140" s="157"/>
      <c r="AI140" s="158"/>
      <c r="AJ140" s="152"/>
      <c r="AK140" s="152"/>
      <c r="AL140" s="152"/>
      <c r="AM140" s="152"/>
    </row>
    <row r="141" spans="1:39" ht="13.5" customHeight="1" x14ac:dyDescent="0.15">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7"/>
      <c r="AC141" s="157"/>
      <c r="AD141" s="157"/>
      <c r="AE141" s="157"/>
      <c r="AF141" s="157"/>
      <c r="AG141" s="157"/>
      <c r="AH141" s="157"/>
      <c r="AI141" s="158"/>
      <c r="AJ141" s="152"/>
      <c r="AK141" s="152"/>
      <c r="AL141" s="152"/>
      <c r="AM141" s="152"/>
    </row>
    <row r="142" spans="1:39" ht="13.5" customHeight="1" x14ac:dyDescent="0.15">
      <c r="A142" s="184" t="s">
        <v>678</v>
      </c>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7"/>
      <c r="AC142" s="157"/>
      <c r="AD142" s="157"/>
      <c r="AE142" s="157"/>
      <c r="AF142" s="157"/>
      <c r="AG142" s="157"/>
      <c r="AH142" s="157"/>
      <c r="AI142" s="158"/>
      <c r="AJ142" s="152"/>
      <c r="AK142" s="152"/>
      <c r="AL142" s="152"/>
      <c r="AM142" s="152"/>
    </row>
    <row r="143" spans="1:39" ht="13.5" customHeight="1" x14ac:dyDescent="0.15">
      <c r="B143" s="161" t="s">
        <v>553</v>
      </c>
      <c r="C143" s="152"/>
      <c r="D143" s="152"/>
      <c r="E143" s="152"/>
      <c r="F143" s="152"/>
      <c r="G143" s="152"/>
      <c r="H143" s="152"/>
      <c r="I143" s="644"/>
      <c r="J143" s="645"/>
      <c r="K143" s="645"/>
      <c r="L143" s="645"/>
      <c r="M143" s="645"/>
      <c r="N143" s="645"/>
      <c r="O143" s="645"/>
      <c r="P143" s="645"/>
      <c r="Q143" s="645"/>
      <c r="R143" s="645"/>
      <c r="S143" s="645"/>
      <c r="T143" s="645"/>
      <c r="U143" s="645"/>
      <c r="V143" s="645"/>
      <c r="W143" s="645"/>
      <c r="X143" s="645"/>
      <c r="Y143" s="645"/>
      <c r="Z143" s="645"/>
      <c r="AA143" s="646"/>
      <c r="AB143" s="157"/>
      <c r="AC143" s="186">
        <f>IF(I!I31="",0,"確認申請書 第二面 より")</f>
        <v>0</v>
      </c>
      <c r="AD143" s="157"/>
      <c r="AE143" s="157"/>
      <c r="AF143" s="157"/>
      <c r="AG143" s="157"/>
      <c r="AH143" s="157"/>
      <c r="AI143" s="158"/>
      <c r="AJ143" s="152"/>
      <c r="AK143" s="152"/>
      <c r="AL143" s="152"/>
      <c r="AM143" s="152"/>
    </row>
    <row r="144" spans="1:39" ht="13.5" customHeight="1" x14ac:dyDescent="0.15">
      <c r="B144" s="161"/>
      <c r="C144" s="152"/>
      <c r="D144" s="152"/>
      <c r="E144" s="152"/>
      <c r="F144" s="152"/>
      <c r="G144" s="152"/>
      <c r="H144" s="152"/>
      <c r="I144" s="644"/>
      <c r="J144" s="645"/>
      <c r="K144" s="645"/>
      <c r="L144" s="645"/>
      <c r="M144" s="645"/>
      <c r="N144" s="645"/>
      <c r="O144" s="645"/>
      <c r="P144" s="645"/>
      <c r="Q144" s="645"/>
      <c r="R144" s="645"/>
      <c r="S144" s="645"/>
      <c r="T144" s="645"/>
      <c r="U144" s="645"/>
      <c r="V144" s="645"/>
      <c r="W144" s="645"/>
      <c r="X144" s="645"/>
      <c r="Y144" s="645"/>
      <c r="Z144" s="645"/>
      <c r="AA144" s="646"/>
      <c r="AB144" s="157"/>
      <c r="AC144" s="157"/>
      <c r="AD144" s="157"/>
      <c r="AE144" s="157"/>
      <c r="AF144" s="157"/>
      <c r="AG144" s="157"/>
      <c r="AH144" s="157"/>
      <c r="AI144" s="158"/>
      <c r="AJ144" s="152"/>
      <c r="AK144" s="152"/>
      <c r="AL144" s="152"/>
      <c r="AM144" s="152"/>
    </row>
    <row r="145" spans="1:39" ht="13.5" customHeight="1" x14ac:dyDescent="0.15">
      <c r="B145" s="161" t="s">
        <v>679</v>
      </c>
      <c r="C145" s="152"/>
      <c r="D145" s="152"/>
      <c r="E145" s="152"/>
      <c r="F145" s="152"/>
      <c r="G145" s="152"/>
      <c r="H145" s="152"/>
      <c r="I145" s="644"/>
      <c r="J145" s="645"/>
      <c r="K145" s="645"/>
      <c r="L145" s="645"/>
      <c r="M145" s="645"/>
      <c r="N145" s="645"/>
      <c r="O145" s="645"/>
      <c r="P145" s="645"/>
      <c r="Q145" s="645"/>
      <c r="R145" s="645"/>
      <c r="S145" s="645"/>
      <c r="T145" s="645"/>
      <c r="U145" s="645"/>
      <c r="V145" s="645"/>
      <c r="W145" s="645"/>
      <c r="X145" s="645"/>
      <c r="Y145" s="645"/>
      <c r="Z145" s="645"/>
      <c r="AA145" s="646"/>
      <c r="AB145" s="157"/>
      <c r="AC145" s="157"/>
      <c r="AD145" s="157"/>
      <c r="AE145" s="157"/>
      <c r="AF145" s="157"/>
      <c r="AG145" s="157"/>
      <c r="AH145" s="157"/>
      <c r="AI145" s="158"/>
      <c r="AJ145" s="152"/>
      <c r="AK145" s="152"/>
      <c r="AL145" s="152"/>
      <c r="AM145" s="152"/>
    </row>
    <row r="146" spans="1:39" ht="13.5" customHeight="1" x14ac:dyDescent="0.15">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7"/>
      <c r="AC146" s="157"/>
      <c r="AD146" s="157"/>
      <c r="AE146" s="157"/>
      <c r="AF146" s="157"/>
      <c r="AG146" s="157"/>
      <c r="AH146" s="157"/>
      <c r="AI146" s="158"/>
      <c r="AJ146" s="152"/>
      <c r="AK146" s="152"/>
      <c r="AL146" s="152"/>
      <c r="AM146" s="152"/>
    </row>
    <row r="147" spans="1:39" ht="13.5" customHeight="1" x14ac:dyDescent="0.15">
      <c r="A147" s="184" t="s">
        <v>6</v>
      </c>
      <c r="C147" s="161"/>
      <c r="D147" s="161"/>
      <c r="E147" s="161"/>
      <c r="F147" s="196" t="s">
        <v>1026</v>
      </c>
      <c r="G147" s="161"/>
      <c r="H147" s="161"/>
      <c r="AB147" s="158"/>
      <c r="AC147" s="158"/>
      <c r="AD147" s="158"/>
      <c r="AE147" s="158"/>
      <c r="AF147" s="158"/>
      <c r="AG147" s="158"/>
      <c r="AH147" s="158"/>
      <c r="AI147" s="158"/>
      <c r="AK147" s="99"/>
      <c r="AL147" s="99"/>
      <c r="AM147" s="99"/>
    </row>
    <row r="148" spans="1:39" ht="13.5" customHeight="1" x14ac:dyDescent="0.15">
      <c r="A148" s="159"/>
      <c r="B148" s="616"/>
      <c r="C148" s="617"/>
      <c r="D148" s="617"/>
      <c r="E148" s="61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8"/>
      <c r="AB148" s="158"/>
      <c r="AC148" s="186">
        <f>IF(I!B228="",0,"確認申請書 第三面 より")</f>
        <v>0</v>
      </c>
      <c r="AD148" s="158"/>
      <c r="AE148" s="158"/>
      <c r="AF148" s="158"/>
      <c r="AG148" s="158"/>
      <c r="AH148" s="158"/>
      <c r="AI148" s="158"/>
      <c r="AK148" s="99"/>
      <c r="AL148" s="99"/>
      <c r="AM148" s="99"/>
    </row>
    <row r="149" spans="1:39" ht="13.5" customHeight="1" x14ac:dyDescent="0.15">
      <c r="A149" s="159"/>
      <c r="B149" s="705"/>
      <c r="C149" s="706"/>
      <c r="D149" s="706"/>
      <c r="E149" s="706"/>
      <c r="F149" s="706"/>
      <c r="G149" s="706"/>
      <c r="H149" s="706"/>
      <c r="I149" s="706"/>
      <c r="J149" s="706"/>
      <c r="K149" s="706"/>
      <c r="L149" s="706"/>
      <c r="M149" s="706"/>
      <c r="N149" s="706"/>
      <c r="O149" s="706"/>
      <c r="P149" s="706"/>
      <c r="Q149" s="706"/>
      <c r="R149" s="706"/>
      <c r="S149" s="706"/>
      <c r="T149" s="706"/>
      <c r="U149" s="706"/>
      <c r="V149" s="706"/>
      <c r="W149" s="706"/>
      <c r="X149" s="706"/>
      <c r="Y149" s="706"/>
      <c r="Z149" s="706"/>
      <c r="AA149" s="707"/>
      <c r="AB149" s="158"/>
      <c r="AC149" s="158"/>
      <c r="AD149" s="158"/>
      <c r="AE149" s="158"/>
      <c r="AF149" s="158"/>
      <c r="AG149" s="158"/>
      <c r="AH149" s="158"/>
      <c r="AI149" s="158"/>
      <c r="AJ149" s="99"/>
      <c r="AK149" s="99"/>
      <c r="AL149" s="99"/>
      <c r="AM149" s="99"/>
    </row>
    <row r="150" spans="1:39" ht="13.5" customHeight="1" x14ac:dyDescent="0.15">
      <c r="A150" s="159"/>
      <c r="B150" s="705"/>
      <c r="C150" s="706"/>
      <c r="D150" s="706"/>
      <c r="E150" s="706"/>
      <c r="F150" s="706"/>
      <c r="G150" s="706"/>
      <c r="H150" s="706"/>
      <c r="I150" s="706"/>
      <c r="J150" s="706"/>
      <c r="K150" s="706"/>
      <c r="L150" s="706"/>
      <c r="M150" s="706"/>
      <c r="N150" s="706"/>
      <c r="O150" s="706"/>
      <c r="P150" s="706"/>
      <c r="Q150" s="706"/>
      <c r="R150" s="706"/>
      <c r="S150" s="706"/>
      <c r="T150" s="706"/>
      <c r="U150" s="706"/>
      <c r="V150" s="706"/>
      <c r="W150" s="706"/>
      <c r="X150" s="706"/>
      <c r="Y150" s="706"/>
      <c r="Z150" s="706"/>
      <c r="AA150" s="707"/>
      <c r="AB150" s="158"/>
      <c r="AC150" s="158"/>
      <c r="AD150" s="158"/>
      <c r="AE150" s="158"/>
      <c r="AF150" s="158"/>
      <c r="AG150" s="158"/>
      <c r="AH150" s="158"/>
      <c r="AI150" s="158"/>
      <c r="AJ150" s="99"/>
      <c r="AK150" s="99"/>
      <c r="AL150" s="99"/>
      <c r="AM150" s="99"/>
    </row>
    <row r="151" spans="1:39" ht="13.5" customHeight="1" x14ac:dyDescent="0.15">
      <c r="A151" s="159"/>
      <c r="B151" s="619"/>
      <c r="C151" s="620"/>
      <c r="D151" s="620"/>
      <c r="E151" s="620"/>
      <c r="F151" s="620"/>
      <c r="G151" s="620"/>
      <c r="H151" s="620"/>
      <c r="I151" s="620"/>
      <c r="J151" s="620"/>
      <c r="K151" s="620"/>
      <c r="L151" s="620"/>
      <c r="M151" s="620"/>
      <c r="N151" s="620"/>
      <c r="O151" s="620"/>
      <c r="P151" s="620"/>
      <c r="Q151" s="620"/>
      <c r="R151" s="620"/>
      <c r="S151" s="620"/>
      <c r="T151" s="620"/>
      <c r="U151" s="620"/>
      <c r="V151" s="620"/>
      <c r="W151" s="620"/>
      <c r="X151" s="620"/>
      <c r="Y151" s="620"/>
      <c r="Z151" s="620"/>
      <c r="AA151" s="621"/>
      <c r="AB151" s="99"/>
      <c r="AC151" s="99"/>
      <c r="AD151" s="99"/>
      <c r="AE151" s="99"/>
      <c r="AF151" s="99"/>
      <c r="AG151" s="99"/>
      <c r="AH151" s="99"/>
      <c r="AI151" s="158"/>
      <c r="AJ151" s="99"/>
      <c r="AK151" s="99"/>
      <c r="AL151" s="99"/>
      <c r="AM151" s="99"/>
    </row>
    <row r="152" spans="1:39" ht="13.5" customHeight="1" x14ac:dyDescent="0.15">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7"/>
      <c r="AC152" s="157"/>
      <c r="AD152" s="157"/>
      <c r="AE152" s="157"/>
      <c r="AF152" s="157"/>
      <c r="AG152" s="157"/>
      <c r="AH152" s="157"/>
      <c r="AI152" s="158"/>
      <c r="AJ152" s="152"/>
      <c r="AK152" s="152"/>
      <c r="AL152" s="152"/>
      <c r="AM152" s="152"/>
    </row>
    <row r="153" spans="1:39" ht="13.5" customHeight="1" x14ac:dyDescent="0.15">
      <c r="A153" s="184" t="s">
        <v>1219</v>
      </c>
      <c r="C153" s="152"/>
      <c r="D153" s="152"/>
      <c r="E153" s="152"/>
      <c r="F153" s="152"/>
      <c r="G153" s="152"/>
      <c r="H153" s="152"/>
      <c r="I153" s="644"/>
      <c r="J153" s="645"/>
      <c r="K153" s="645"/>
      <c r="L153" s="645"/>
      <c r="M153" s="645"/>
      <c r="N153" s="645"/>
      <c r="O153" s="645"/>
      <c r="P153" s="645"/>
      <c r="Q153" s="645"/>
      <c r="R153" s="645"/>
      <c r="S153" s="645"/>
      <c r="T153" s="645"/>
      <c r="U153" s="645"/>
      <c r="V153" s="645"/>
      <c r="W153" s="645"/>
      <c r="X153" s="645"/>
      <c r="Y153" s="645"/>
      <c r="Z153" s="645"/>
      <c r="AA153" s="646"/>
      <c r="AB153" s="157"/>
      <c r="AC153" s="157"/>
      <c r="AD153" s="157"/>
      <c r="AE153" s="157"/>
      <c r="AF153" s="157"/>
      <c r="AG153" s="157"/>
      <c r="AH153" s="157"/>
      <c r="AI153" s="158"/>
      <c r="AJ153" s="152"/>
      <c r="AK153" s="152"/>
      <c r="AL153" s="152"/>
      <c r="AM153" s="152"/>
    </row>
    <row r="154" spans="1:39" ht="13.5" customHeight="1" x14ac:dyDescent="0.15">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7"/>
      <c r="AC154" s="157"/>
      <c r="AD154" s="157"/>
      <c r="AE154" s="157"/>
      <c r="AF154" s="157"/>
      <c r="AG154" s="157"/>
      <c r="AH154" s="157"/>
      <c r="AI154" s="158"/>
      <c r="AJ154" s="152"/>
      <c r="AK154" s="152"/>
      <c r="AL154" s="152"/>
      <c r="AM154" s="152"/>
    </row>
    <row r="155" spans="1:39" ht="13.5" customHeight="1" x14ac:dyDescent="0.15">
      <c r="A155" s="159" t="s">
        <v>1034</v>
      </c>
      <c r="C155" s="197"/>
      <c r="D155" s="197"/>
      <c r="E155" s="197"/>
      <c r="F155" s="197"/>
      <c r="G155" s="197"/>
      <c r="H155" s="198"/>
      <c r="I155" s="725"/>
      <c r="J155" s="726"/>
      <c r="K155" s="726"/>
      <c r="L155" s="726"/>
      <c r="M155" s="726"/>
      <c r="N155" s="726"/>
      <c r="O155" s="726"/>
      <c r="P155" s="726"/>
      <c r="Q155" s="726"/>
      <c r="R155" s="726"/>
      <c r="S155" s="726"/>
      <c r="T155" s="726"/>
      <c r="U155" s="726"/>
      <c r="V155" s="726"/>
      <c r="W155" s="726"/>
      <c r="X155" s="726"/>
      <c r="Y155" s="726"/>
      <c r="Z155" s="726"/>
      <c r="AA155" s="727"/>
      <c r="AB155" s="99"/>
      <c r="AC155" s="99"/>
      <c r="AD155" s="99"/>
      <c r="AE155" s="99"/>
      <c r="AF155" s="99"/>
      <c r="AG155" s="158"/>
      <c r="AH155" s="158"/>
      <c r="AI155" s="158"/>
    </row>
    <row r="156" spans="1:39" ht="13.5" customHeight="1" x14ac:dyDescent="0.15">
      <c r="A156" s="15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158"/>
      <c r="AH156" s="158"/>
      <c r="AI156" s="158"/>
    </row>
    <row r="157" spans="1:39" ht="13.5" customHeight="1" x14ac:dyDescent="0.15">
      <c r="A157" s="159" t="s">
        <v>1075</v>
      </c>
      <c r="C157" s="161"/>
      <c r="D157" s="161"/>
      <c r="E157" s="161"/>
      <c r="F157" s="161"/>
      <c r="G157" s="161"/>
      <c r="H157" s="161"/>
      <c r="I157" s="685"/>
      <c r="J157" s="686"/>
      <c r="K157" s="686"/>
      <c r="L157" s="686"/>
      <c r="M157" s="686"/>
      <c r="N157" s="687"/>
      <c r="O157" s="99"/>
      <c r="P157" s="99"/>
      <c r="Q157" s="99"/>
      <c r="R157" s="99"/>
      <c r="S157" s="99"/>
      <c r="T157" s="99"/>
      <c r="U157" s="99"/>
      <c r="V157" s="99"/>
      <c r="W157" s="99"/>
      <c r="X157" s="99"/>
      <c r="Y157" s="99"/>
      <c r="Z157" s="99"/>
      <c r="AA157" s="99"/>
      <c r="AB157" s="99"/>
      <c r="AC157" s="99"/>
      <c r="AD157" s="99"/>
      <c r="AE157" s="99"/>
      <c r="AF157" s="99"/>
      <c r="AG157" s="158"/>
      <c r="AH157" s="158"/>
      <c r="AI157" s="158"/>
    </row>
    <row r="158" spans="1:39" ht="13.5" customHeight="1" x14ac:dyDescent="0.15">
      <c r="A158" s="159"/>
      <c r="C158" s="161"/>
      <c r="D158" s="161"/>
      <c r="E158" s="161"/>
      <c r="F158" s="161"/>
      <c r="G158" s="161"/>
      <c r="H158" s="161"/>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158"/>
      <c r="AH158" s="158"/>
      <c r="AI158" s="158"/>
    </row>
    <row r="159" spans="1:39" ht="13.5" customHeight="1" x14ac:dyDescent="0.15">
      <c r="A159" s="159" t="s">
        <v>1076</v>
      </c>
      <c r="C159" s="161"/>
      <c r="D159" s="161"/>
      <c r="E159" s="161"/>
      <c r="F159" s="161"/>
      <c r="G159" s="161"/>
      <c r="H159" s="161"/>
      <c r="I159" s="685"/>
      <c r="J159" s="686"/>
      <c r="K159" s="686"/>
      <c r="L159" s="686"/>
      <c r="M159" s="686"/>
      <c r="N159" s="686"/>
      <c r="O159" s="686"/>
      <c r="P159" s="687"/>
      <c r="Q159" s="99"/>
      <c r="R159" s="99"/>
      <c r="S159" s="99"/>
      <c r="T159" s="99"/>
      <c r="U159" s="99"/>
      <c r="V159" s="99"/>
      <c r="W159" s="99"/>
      <c r="X159" s="99"/>
      <c r="Y159" s="99"/>
      <c r="Z159" s="99"/>
      <c r="AA159" s="99"/>
      <c r="AB159" s="99"/>
      <c r="AC159" s="99"/>
      <c r="AD159" s="99"/>
      <c r="AE159" s="99"/>
      <c r="AF159" s="99"/>
      <c r="AG159" s="158"/>
      <c r="AH159" s="158"/>
      <c r="AI159" s="158"/>
    </row>
    <row r="160" spans="1:39" ht="13.5" customHeight="1" x14ac:dyDescent="0.15">
      <c r="A160" s="159"/>
      <c r="C160" s="161"/>
      <c r="D160" s="161"/>
      <c r="E160" s="161"/>
      <c r="F160" s="161"/>
      <c r="G160" s="161"/>
      <c r="H160" s="161"/>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158"/>
      <c r="AH160" s="158"/>
      <c r="AI160" s="158"/>
    </row>
    <row r="161" spans="1:39" ht="13.5" customHeight="1" x14ac:dyDescent="0.15">
      <c r="A161" s="159" t="s">
        <v>1043</v>
      </c>
      <c r="C161" s="161"/>
      <c r="D161" s="161"/>
      <c r="E161" s="161"/>
      <c r="F161" s="161"/>
      <c r="G161" s="161"/>
      <c r="H161" s="161"/>
      <c r="I161" s="685"/>
      <c r="J161" s="686"/>
      <c r="K161" s="686"/>
      <c r="L161" s="686"/>
      <c r="M161" s="686"/>
      <c r="N161" s="686"/>
      <c r="O161" s="686"/>
      <c r="P161" s="687"/>
      <c r="Q161" s="99"/>
      <c r="R161" s="99"/>
      <c r="S161" s="99"/>
      <c r="T161" s="99"/>
      <c r="U161" s="99"/>
      <c r="V161" s="99"/>
      <c r="W161" s="99"/>
      <c r="X161" s="99"/>
      <c r="Y161" s="99"/>
      <c r="Z161" s="99"/>
      <c r="AA161" s="99"/>
      <c r="AB161" s="99"/>
      <c r="AC161" s="99"/>
      <c r="AD161" s="99"/>
      <c r="AE161" s="99"/>
      <c r="AF161" s="99"/>
      <c r="AG161" s="158"/>
      <c r="AH161" s="158"/>
      <c r="AI161" s="158"/>
    </row>
    <row r="162" spans="1:39" ht="13.5" customHeight="1" x14ac:dyDescent="0.15">
      <c r="A162" s="159"/>
      <c r="C162" s="161"/>
      <c r="D162" s="161"/>
      <c r="E162" s="161"/>
      <c r="F162" s="161"/>
      <c r="G162" s="161"/>
      <c r="H162" s="161"/>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158"/>
      <c r="AH162" s="158"/>
      <c r="AI162" s="158"/>
    </row>
    <row r="163" spans="1:39" ht="13.5" customHeight="1" x14ac:dyDescent="0.15">
      <c r="A163" s="184" t="s">
        <v>548</v>
      </c>
      <c r="C163" s="161"/>
      <c r="D163" s="161"/>
      <c r="E163" s="161"/>
      <c r="F163" s="161"/>
      <c r="G163" s="161"/>
      <c r="H163" s="161"/>
      <c r="I163" s="163" t="s">
        <v>1453</v>
      </c>
      <c r="J163" s="99"/>
      <c r="K163" s="598"/>
      <c r="L163" s="599"/>
      <c r="M163" s="600"/>
      <c r="N163" s="99" t="s">
        <v>468</v>
      </c>
      <c r="O163" s="185"/>
      <c r="P163" s="99" t="s">
        <v>469</v>
      </c>
      <c r="Q163" s="185"/>
      <c r="R163" s="99" t="s">
        <v>470</v>
      </c>
      <c r="S163" s="99"/>
      <c r="T163" s="99"/>
      <c r="U163" s="99"/>
      <c r="V163" s="99"/>
      <c r="W163" s="99"/>
      <c r="X163" s="99"/>
      <c r="Y163" s="99"/>
      <c r="Z163" s="99"/>
      <c r="AA163" s="99"/>
      <c r="AB163" s="99"/>
      <c r="AC163" s="99"/>
      <c r="AE163" s="99"/>
      <c r="AF163" s="99"/>
      <c r="AG163" s="99"/>
      <c r="AH163" s="99"/>
      <c r="AI163" s="158"/>
      <c r="AJ163" s="99"/>
      <c r="AK163" s="99"/>
      <c r="AL163" s="99"/>
      <c r="AM163" s="99"/>
    </row>
    <row r="164" spans="1:39" ht="13.5" customHeight="1" x14ac:dyDescent="0.15">
      <c r="A164" s="184"/>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99"/>
      <c r="AE164" s="99"/>
      <c r="AF164" s="99"/>
      <c r="AG164" s="99"/>
      <c r="AH164" s="99"/>
      <c r="AI164" s="158"/>
      <c r="AJ164" s="99"/>
      <c r="AK164" s="99"/>
      <c r="AL164" s="99"/>
      <c r="AM164" s="99"/>
    </row>
    <row r="165" spans="1:39" ht="13.5" customHeight="1" x14ac:dyDescent="0.15">
      <c r="A165" s="199" t="s">
        <v>1247</v>
      </c>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152"/>
      <c r="AJ165" s="152"/>
      <c r="AK165" s="152"/>
      <c r="AL165" s="152"/>
      <c r="AM165" s="152"/>
    </row>
    <row r="166" spans="1:39" ht="13.5" customHeight="1" x14ac:dyDescent="0.15">
      <c r="A166" s="184"/>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99"/>
      <c r="AE166" s="99"/>
      <c r="AF166" s="99"/>
      <c r="AG166" s="99"/>
      <c r="AH166" s="99"/>
      <c r="AI166" s="158"/>
      <c r="AJ166" s="99"/>
      <c r="AK166" s="99"/>
      <c r="AL166" s="99"/>
      <c r="AM166" s="99"/>
    </row>
    <row r="167" spans="1:39" ht="13.5" customHeight="1" x14ac:dyDescent="0.15">
      <c r="A167" s="160" t="s">
        <v>673</v>
      </c>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201"/>
      <c r="AD167" s="202"/>
      <c r="AE167" s="202"/>
      <c r="AF167" s="202"/>
      <c r="AG167" s="202"/>
      <c r="AH167" s="202"/>
      <c r="AI167" s="202"/>
      <c r="AJ167" s="203"/>
      <c r="AK167" s="204"/>
    </row>
    <row r="168" spans="1:39" ht="13.5" customHeight="1" x14ac:dyDescent="0.15">
      <c r="A168" s="160"/>
      <c r="B168" s="205" t="s">
        <v>523</v>
      </c>
      <c r="C168" s="162"/>
      <c r="D168" s="163"/>
      <c r="E168" s="163"/>
      <c r="F168" s="163"/>
      <c r="G168" s="163"/>
      <c r="H168" s="163"/>
      <c r="I168" s="162" t="s">
        <v>524</v>
      </c>
      <c r="J168" s="622"/>
      <c r="K168" s="623"/>
      <c r="L168" s="163" t="s">
        <v>525</v>
      </c>
      <c r="M168" s="163"/>
      <c r="N168" s="163"/>
      <c r="O168" s="162" t="s">
        <v>524</v>
      </c>
      <c r="P168" s="622"/>
      <c r="Q168" s="624"/>
      <c r="R168" s="624"/>
      <c r="S168" s="623"/>
      <c r="T168" s="163" t="s">
        <v>526</v>
      </c>
      <c r="U168" s="163"/>
      <c r="V168" s="163"/>
      <c r="W168" s="679"/>
      <c r="X168" s="698"/>
      <c r="Y168" s="698"/>
      <c r="Z168" s="680"/>
      <c r="AA168" s="163" t="s">
        <v>527</v>
      </c>
      <c r="AB168" s="163"/>
      <c r="AC168" s="186">
        <f>IF(I!J41="",0,"確認申請書 第二面 より")</f>
        <v>0</v>
      </c>
      <c r="AD168" s="206"/>
      <c r="AE168" s="206"/>
      <c r="AF168" s="206"/>
      <c r="AG168" s="206"/>
      <c r="AH168" s="206"/>
      <c r="AI168" s="158"/>
    </row>
    <row r="169" spans="1:39" ht="13.5" customHeight="1" x14ac:dyDescent="0.15">
      <c r="A169" s="160"/>
      <c r="B169" s="205" t="s">
        <v>522</v>
      </c>
      <c r="C169" s="162"/>
      <c r="D169" s="163"/>
      <c r="E169" s="163"/>
      <c r="F169" s="163"/>
      <c r="G169" s="163"/>
      <c r="H169" s="163"/>
      <c r="I169" s="653"/>
      <c r="J169" s="654"/>
      <c r="K169" s="654"/>
      <c r="L169" s="654"/>
      <c r="M169" s="654"/>
      <c r="N169" s="654"/>
      <c r="O169" s="654"/>
      <c r="P169" s="654"/>
      <c r="Q169" s="654"/>
      <c r="R169" s="654"/>
      <c r="S169" s="655"/>
      <c r="T169" s="163"/>
      <c r="U169" s="163"/>
      <c r="V169" s="163"/>
      <c r="W169" s="163"/>
      <c r="X169" s="163"/>
      <c r="Y169" s="163"/>
      <c r="Z169" s="163"/>
      <c r="AA169" s="163"/>
      <c r="AB169" s="163"/>
      <c r="AC169" s="201"/>
      <c r="AD169" s="202"/>
      <c r="AE169" s="202"/>
      <c r="AF169" s="202"/>
      <c r="AG169" s="202"/>
      <c r="AH169" s="158"/>
      <c r="AI169" s="158"/>
    </row>
    <row r="170" spans="1:39" ht="13.5" customHeight="1" x14ac:dyDescent="0.15">
      <c r="A170" s="160"/>
      <c r="B170" s="205" t="s">
        <v>528</v>
      </c>
      <c r="C170" s="162"/>
      <c r="D170" s="163"/>
      <c r="E170" s="163"/>
      <c r="F170" s="163"/>
      <c r="G170" s="163"/>
      <c r="H170" s="163"/>
      <c r="I170" s="162" t="s">
        <v>524</v>
      </c>
      <c r="J170" s="717"/>
      <c r="K170" s="718"/>
      <c r="L170" s="150" t="s">
        <v>674</v>
      </c>
      <c r="M170" s="207"/>
      <c r="N170" s="207"/>
      <c r="O170" s="207"/>
      <c r="P170" s="208"/>
      <c r="Q170" s="717"/>
      <c r="R170" s="719"/>
      <c r="S170" s="718"/>
      <c r="T170" s="150" t="s">
        <v>531</v>
      </c>
      <c r="U170" s="163"/>
      <c r="V170" s="163"/>
      <c r="W170" s="163"/>
      <c r="X170" s="711"/>
      <c r="Y170" s="712"/>
      <c r="Z170" s="712"/>
      <c r="AA170" s="713"/>
      <c r="AB170" s="163" t="s">
        <v>527</v>
      </c>
      <c r="AC170" s="201"/>
      <c r="AD170" s="202"/>
      <c r="AE170" s="202"/>
      <c r="AF170" s="202"/>
      <c r="AG170" s="202"/>
      <c r="AH170" s="158"/>
      <c r="AI170" s="158"/>
    </row>
    <row r="171" spans="1:39" ht="13.5" customHeight="1" x14ac:dyDescent="0.15">
      <c r="A171" s="160"/>
      <c r="B171" s="205"/>
      <c r="C171" s="162"/>
      <c r="D171" s="163"/>
      <c r="E171" s="163"/>
      <c r="F171" s="163"/>
      <c r="G171" s="163"/>
      <c r="H171" s="163"/>
      <c r="I171" s="679"/>
      <c r="J171" s="698"/>
      <c r="K171" s="698"/>
      <c r="L171" s="698"/>
      <c r="M171" s="698"/>
      <c r="N171" s="698"/>
      <c r="O171" s="698"/>
      <c r="P171" s="698"/>
      <c r="Q171" s="698"/>
      <c r="R171" s="698"/>
      <c r="S171" s="698"/>
      <c r="T171" s="698"/>
      <c r="U171" s="698"/>
      <c r="V171" s="698"/>
      <c r="W171" s="698"/>
      <c r="X171" s="698"/>
      <c r="Y171" s="698"/>
      <c r="Z171" s="698"/>
      <c r="AA171" s="680"/>
      <c r="AB171" s="163"/>
      <c r="AC171" s="201"/>
      <c r="AD171" s="202"/>
      <c r="AE171" s="202"/>
      <c r="AF171" s="202"/>
      <c r="AG171" s="202"/>
      <c r="AH171" s="158"/>
      <c r="AI171" s="158"/>
    </row>
    <row r="172" spans="1:39" ht="13.5" customHeight="1" x14ac:dyDescent="0.15">
      <c r="A172" s="160"/>
      <c r="B172" s="205" t="s">
        <v>532</v>
      </c>
      <c r="C172" s="162"/>
      <c r="D172" s="163"/>
      <c r="E172" s="163"/>
      <c r="F172" s="163"/>
      <c r="G172" s="163"/>
      <c r="H172" s="163"/>
      <c r="I172" s="714"/>
      <c r="J172" s="715"/>
      <c r="K172" s="715"/>
      <c r="L172" s="716"/>
      <c r="M172" s="163"/>
      <c r="N172" s="163"/>
      <c r="O172" s="163"/>
      <c r="P172" s="163"/>
      <c r="Q172" s="163"/>
      <c r="R172" s="163"/>
      <c r="S172" s="163"/>
      <c r="T172" s="163"/>
      <c r="U172" s="163"/>
      <c r="V172" s="163"/>
      <c r="W172" s="163"/>
      <c r="X172" s="163"/>
      <c r="Y172" s="163"/>
      <c r="Z172" s="163"/>
      <c r="AA172" s="163"/>
      <c r="AB172" s="163"/>
      <c r="AC172" s="201"/>
      <c r="AD172" s="202"/>
      <c r="AE172" s="202"/>
      <c r="AF172" s="202"/>
      <c r="AG172" s="202"/>
      <c r="AH172" s="202"/>
      <c r="AI172" s="202"/>
      <c r="AK172" s="204"/>
    </row>
    <row r="173" spans="1:39" ht="13.5" customHeight="1" x14ac:dyDescent="0.15">
      <c r="A173" s="160"/>
      <c r="B173" s="205" t="s">
        <v>533</v>
      </c>
      <c r="C173" s="162"/>
      <c r="D173" s="163"/>
      <c r="E173" s="163"/>
      <c r="F173" s="163"/>
      <c r="G173" s="163"/>
      <c r="H173" s="163"/>
      <c r="I173" s="653"/>
      <c r="J173" s="654"/>
      <c r="K173" s="654"/>
      <c r="L173" s="654"/>
      <c r="M173" s="654"/>
      <c r="N173" s="654"/>
      <c r="O173" s="654"/>
      <c r="P173" s="654"/>
      <c r="Q173" s="654"/>
      <c r="R173" s="654"/>
      <c r="S173" s="654"/>
      <c r="T173" s="654"/>
      <c r="U173" s="654"/>
      <c r="V173" s="654"/>
      <c r="W173" s="654"/>
      <c r="X173" s="654"/>
      <c r="Y173" s="654"/>
      <c r="Z173" s="654"/>
      <c r="AA173" s="655"/>
      <c r="AB173" s="163"/>
      <c r="AC173" s="201"/>
      <c r="AD173" s="202"/>
      <c r="AE173" s="202"/>
      <c r="AF173" s="202"/>
      <c r="AG173" s="202"/>
      <c r="AH173" s="202"/>
      <c r="AI173" s="202"/>
      <c r="AK173" s="204"/>
    </row>
    <row r="174" spans="1:39" ht="13.5" customHeight="1" x14ac:dyDescent="0.15">
      <c r="A174" s="160"/>
      <c r="B174" s="205" t="s">
        <v>534</v>
      </c>
      <c r="C174" s="162"/>
      <c r="D174" s="163"/>
      <c r="E174" s="163"/>
      <c r="F174" s="163"/>
      <c r="G174" s="163"/>
      <c r="H174" s="163"/>
      <c r="I174" s="653"/>
      <c r="J174" s="654"/>
      <c r="K174" s="654"/>
      <c r="L174" s="654"/>
      <c r="M174" s="654"/>
      <c r="N174" s="654"/>
      <c r="O174" s="655"/>
      <c r="P174" s="163"/>
      <c r="Q174" s="163"/>
      <c r="R174" s="163"/>
      <c r="S174" s="163"/>
      <c r="T174" s="163"/>
      <c r="U174" s="163"/>
      <c r="V174" s="163"/>
      <c r="W174" s="163"/>
      <c r="X174" s="163"/>
      <c r="Y174" s="163"/>
      <c r="Z174" s="163"/>
      <c r="AA174" s="163"/>
      <c r="AB174" s="163"/>
      <c r="AC174" s="201"/>
      <c r="AD174" s="202"/>
      <c r="AE174" s="202"/>
      <c r="AF174" s="202"/>
      <c r="AG174" s="202"/>
      <c r="AH174" s="202"/>
      <c r="AI174" s="202"/>
      <c r="AK174" s="204"/>
    </row>
    <row r="175" spans="1:39" ht="13.5" customHeight="1" x14ac:dyDescent="0.15">
      <c r="A175" s="160"/>
      <c r="B175" s="205" t="s">
        <v>1301</v>
      </c>
      <c r="C175" s="162"/>
      <c r="D175" s="163"/>
      <c r="E175" s="163"/>
      <c r="F175" s="163"/>
      <c r="G175" s="163"/>
      <c r="H175" s="163"/>
      <c r="I175" s="653"/>
      <c r="J175" s="654"/>
      <c r="K175" s="654"/>
      <c r="L175" s="654"/>
      <c r="M175" s="654"/>
      <c r="N175" s="654"/>
      <c r="O175" s="655"/>
      <c r="P175" s="163"/>
      <c r="Q175" s="163"/>
      <c r="R175" s="163"/>
      <c r="S175" s="163"/>
      <c r="T175" s="163"/>
      <c r="U175" s="163"/>
      <c r="V175" s="163"/>
      <c r="W175" s="163"/>
      <c r="X175" s="163"/>
      <c r="Y175" s="163"/>
      <c r="Z175" s="163"/>
      <c r="AA175" s="163"/>
      <c r="AB175" s="163"/>
      <c r="AC175" s="201"/>
      <c r="AD175" s="202"/>
      <c r="AE175" s="202"/>
      <c r="AF175" s="202"/>
      <c r="AG175" s="202"/>
      <c r="AH175" s="202"/>
      <c r="AI175" s="202"/>
      <c r="AK175" s="204"/>
    </row>
    <row r="176" spans="1:39" ht="13.5" customHeight="1" x14ac:dyDescent="0.15">
      <c r="A176" s="160"/>
      <c r="B176" s="205" t="s">
        <v>1303</v>
      </c>
      <c r="C176" s="162"/>
      <c r="D176" s="163"/>
      <c r="E176" s="163"/>
      <c r="F176" s="163"/>
      <c r="G176" s="163"/>
      <c r="H176" s="163"/>
      <c r="I176" s="656"/>
      <c r="J176" s="654"/>
      <c r="K176" s="654"/>
      <c r="L176" s="654"/>
      <c r="M176" s="654"/>
      <c r="N176" s="654"/>
      <c r="O176" s="654"/>
      <c r="P176" s="654"/>
      <c r="Q176" s="654"/>
      <c r="R176" s="654"/>
      <c r="S176" s="654"/>
      <c r="T176" s="654"/>
      <c r="U176" s="654"/>
      <c r="V176" s="654"/>
      <c r="W176" s="654"/>
      <c r="X176" s="654"/>
      <c r="Y176" s="654"/>
      <c r="Z176" s="654"/>
      <c r="AA176" s="655"/>
      <c r="AB176" s="163"/>
      <c r="AC176" s="201"/>
      <c r="AD176" s="202"/>
      <c r="AE176" s="202"/>
      <c r="AF176" s="202"/>
      <c r="AG176" s="202"/>
      <c r="AH176" s="202"/>
      <c r="AI176" s="202"/>
      <c r="AK176" s="204"/>
    </row>
    <row r="177" spans="1:42" ht="13.5" customHeight="1" x14ac:dyDescent="0.15">
      <c r="A177" s="15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158"/>
      <c r="AJ177" s="99"/>
      <c r="AK177" s="99"/>
      <c r="AL177" s="99"/>
      <c r="AM177" s="99"/>
    </row>
    <row r="178" spans="1:42" ht="13.5" customHeight="1" x14ac:dyDescent="0.15">
      <c r="A178" s="647" t="s">
        <v>549</v>
      </c>
      <c r="B178" s="647"/>
      <c r="C178" s="647"/>
      <c r="D178" s="647"/>
      <c r="E178" s="647"/>
      <c r="F178" s="647"/>
      <c r="G178" s="647"/>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158"/>
      <c r="AJ178" s="99"/>
      <c r="AK178" s="99"/>
      <c r="AL178" s="99"/>
      <c r="AM178" s="99"/>
    </row>
    <row r="179" spans="1:42" ht="13.5" customHeight="1" x14ac:dyDescent="0.15">
      <c r="B179" s="152"/>
      <c r="C179" s="152"/>
      <c r="D179" s="152"/>
      <c r="E179" s="152"/>
      <c r="F179" s="152"/>
      <c r="G179" s="152"/>
      <c r="I179" s="177" t="s">
        <v>463</v>
      </c>
      <c r="J179" s="99" t="s">
        <v>18</v>
      </c>
      <c r="K179" s="99"/>
      <c r="L179" s="99"/>
      <c r="M179" s="99"/>
      <c r="N179" s="99"/>
      <c r="O179" s="99"/>
      <c r="P179" s="99"/>
      <c r="Q179" s="99"/>
      <c r="R179" s="99"/>
      <c r="S179" s="99"/>
      <c r="T179" s="99"/>
      <c r="U179" s="99"/>
      <c r="V179" s="99"/>
      <c r="W179" s="99"/>
      <c r="X179" s="99"/>
      <c r="Y179" s="99"/>
      <c r="Z179" s="99"/>
      <c r="AA179" s="99"/>
      <c r="AB179" s="99"/>
      <c r="AC179" s="99"/>
      <c r="AD179" s="99"/>
      <c r="AE179" s="99"/>
      <c r="AF179" s="99"/>
      <c r="AG179" s="99"/>
      <c r="AI179" s="158"/>
      <c r="AJ179" s="158"/>
      <c r="AK179" s="158"/>
      <c r="AL179" s="158"/>
      <c r="AM179" s="158"/>
      <c r="AN179" s="99"/>
      <c r="AO179" s="158"/>
      <c r="AP179" s="99"/>
    </row>
    <row r="180" spans="1:42" ht="13.5" customHeight="1" x14ac:dyDescent="0.15">
      <c r="B180" s="152"/>
      <c r="C180" s="152"/>
      <c r="D180" s="152"/>
      <c r="E180" s="152"/>
      <c r="F180" s="152"/>
      <c r="G180" s="152"/>
      <c r="H180" s="99"/>
      <c r="I180" s="177" t="s">
        <v>1017</v>
      </c>
      <c r="J180" s="99" t="s">
        <v>16</v>
      </c>
      <c r="K180" s="99"/>
      <c r="L180" s="99"/>
      <c r="M180" s="99" t="s">
        <v>17</v>
      </c>
      <c r="N180" s="99"/>
      <c r="O180" s="708"/>
      <c r="P180" s="709"/>
      <c r="Q180" s="709"/>
      <c r="R180" s="709"/>
      <c r="S180" s="709"/>
      <c r="T180" s="709"/>
      <c r="U180" s="709"/>
      <c r="V180" s="709"/>
      <c r="W180" s="709"/>
      <c r="X180" s="709"/>
      <c r="Y180" s="709"/>
      <c r="Z180" s="709"/>
      <c r="AA180" s="710"/>
      <c r="AB180" s="99"/>
      <c r="AC180" s="99"/>
      <c r="AD180" s="99"/>
      <c r="AE180" s="99"/>
      <c r="AF180" s="99"/>
      <c r="AG180" s="99"/>
      <c r="AI180" s="158"/>
      <c r="AJ180" s="158"/>
      <c r="AK180" s="158"/>
      <c r="AL180" s="158"/>
      <c r="AM180" s="158"/>
      <c r="AN180" s="99"/>
      <c r="AO180" s="158"/>
      <c r="AP180" s="99"/>
    </row>
    <row r="181" spans="1:42" ht="13.5" customHeight="1" x14ac:dyDescent="0.15">
      <c r="B181" s="152"/>
      <c r="C181" s="152"/>
      <c r="D181" s="152"/>
      <c r="E181" s="152"/>
      <c r="F181" s="152"/>
      <c r="G181" s="152"/>
      <c r="H181" s="99"/>
      <c r="I181" s="99"/>
      <c r="J181" s="99"/>
      <c r="K181" s="99"/>
      <c r="L181" s="99"/>
      <c r="M181" s="99" t="s">
        <v>544</v>
      </c>
      <c r="N181" s="99"/>
      <c r="O181" s="708"/>
      <c r="P181" s="722"/>
      <c r="Q181" s="722"/>
      <c r="R181" s="722"/>
      <c r="S181" s="722"/>
      <c r="T181" s="722"/>
      <c r="U181" s="722"/>
      <c r="V181" s="722"/>
      <c r="W181" s="722"/>
      <c r="X181" s="723"/>
      <c r="Y181" s="99"/>
      <c r="Z181" s="99"/>
      <c r="AA181" s="99"/>
      <c r="AB181" s="99"/>
      <c r="AC181" s="99"/>
      <c r="AD181" s="99"/>
      <c r="AE181" s="99"/>
      <c r="AF181" s="99"/>
      <c r="AG181" s="99"/>
      <c r="AI181" s="158"/>
      <c r="AJ181" s="158"/>
      <c r="AK181" s="158"/>
      <c r="AL181" s="158"/>
      <c r="AM181" s="158"/>
      <c r="AN181" s="99"/>
      <c r="AO181" s="158"/>
      <c r="AP181" s="99"/>
    </row>
    <row r="182" spans="1:42" ht="13.5" customHeight="1" x14ac:dyDescent="0.15">
      <c r="B182" s="152"/>
      <c r="C182" s="152"/>
      <c r="D182" s="152"/>
      <c r="E182" s="152"/>
      <c r="F182" s="152"/>
      <c r="G182" s="152"/>
      <c r="H182" s="99"/>
      <c r="I182" s="99"/>
      <c r="J182" s="99"/>
      <c r="K182" s="99"/>
      <c r="L182" s="99"/>
      <c r="M182" s="99" t="s">
        <v>545</v>
      </c>
      <c r="N182" s="99"/>
      <c r="O182" s="708"/>
      <c r="P182" s="722"/>
      <c r="Q182" s="722"/>
      <c r="R182" s="722"/>
      <c r="S182" s="722"/>
      <c r="T182" s="722"/>
      <c r="U182" s="722"/>
      <c r="V182" s="722"/>
      <c r="W182" s="722"/>
      <c r="X182" s="723"/>
      <c r="Y182" s="99"/>
      <c r="Z182" s="99"/>
      <c r="AA182" s="99"/>
      <c r="AB182" s="99"/>
      <c r="AC182" s="99"/>
      <c r="AD182" s="99"/>
      <c r="AE182" s="99"/>
      <c r="AF182" s="99"/>
      <c r="AG182" s="99"/>
      <c r="AI182" s="158"/>
      <c r="AJ182" s="158"/>
      <c r="AK182" s="158"/>
      <c r="AL182" s="158"/>
      <c r="AM182" s="158"/>
      <c r="AN182" s="99"/>
      <c r="AO182" s="158"/>
      <c r="AP182" s="99"/>
    </row>
    <row r="183" spans="1:42" ht="13.5" customHeight="1" x14ac:dyDescent="0.15">
      <c r="B183" s="152"/>
      <c r="C183" s="152"/>
      <c r="D183" s="152"/>
      <c r="E183" s="152"/>
      <c r="F183" s="152"/>
      <c r="G183" s="152"/>
      <c r="H183" s="99"/>
      <c r="I183" s="99"/>
      <c r="J183" s="99"/>
      <c r="K183" s="99"/>
      <c r="L183" s="99"/>
      <c r="M183" s="99" t="s">
        <v>546</v>
      </c>
      <c r="N183" s="99"/>
      <c r="O183" s="708"/>
      <c r="P183" s="722"/>
      <c r="Q183" s="722"/>
      <c r="R183" s="722"/>
      <c r="S183" s="722"/>
      <c r="T183" s="722"/>
      <c r="U183" s="722"/>
      <c r="V183" s="722"/>
      <c r="W183" s="722"/>
      <c r="X183" s="723"/>
      <c r="Y183" s="99"/>
      <c r="Z183" s="99"/>
      <c r="AA183" s="99"/>
      <c r="AB183" s="99"/>
      <c r="AD183" s="99"/>
      <c r="AE183" s="99"/>
      <c r="AF183" s="99"/>
      <c r="AG183" s="99"/>
      <c r="AI183" s="158"/>
      <c r="AJ183" s="158"/>
      <c r="AK183" s="158"/>
      <c r="AL183" s="158"/>
      <c r="AM183" s="158"/>
      <c r="AN183" s="99"/>
      <c r="AO183" s="158"/>
      <c r="AP183" s="99"/>
    </row>
    <row r="184" spans="1:42" ht="13.5" customHeight="1" x14ac:dyDescent="0.15">
      <c r="B184" s="152"/>
      <c r="C184" s="152"/>
      <c r="D184" s="152"/>
      <c r="E184" s="152"/>
      <c r="F184" s="152"/>
      <c r="G184" s="152"/>
      <c r="H184" s="99"/>
      <c r="I184" s="99"/>
      <c r="J184" s="99"/>
      <c r="K184" s="99"/>
      <c r="L184" s="99"/>
      <c r="M184" s="99"/>
      <c r="N184" s="152"/>
      <c r="O184" s="152"/>
      <c r="P184" s="152"/>
      <c r="Q184" s="152"/>
      <c r="R184" s="152"/>
      <c r="S184" s="152"/>
      <c r="T184" s="152"/>
      <c r="U184" s="152"/>
      <c r="V184" s="152"/>
      <c r="W184" s="152"/>
      <c r="X184" s="152"/>
      <c r="Y184" s="152"/>
      <c r="Z184" s="99"/>
      <c r="AA184" s="99"/>
      <c r="AB184" s="99"/>
      <c r="AD184" s="99"/>
      <c r="AE184" s="99"/>
      <c r="AF184" s="99"/>
      <c r="AG184" s="99"/>
      <c r="AI184" s="158"/>
      <c r="AJ184" s="158"/>
      <c r="AK184" s="158"/>
      <c r="AL184" s="158"/>
      <c r="AM184" s="158"/>
      <c r="AN184" s="99"/>
      <c r="AO184" s="158"/>
      <c r="AP184" s="99"/>
    </row>
    <row r="185" spans="1:42" ht="13.5" customHeight="1" x14ac:dyDescent="0.15">
      <c r="A185" s="99" t="s">
        <v>1465</v>
      </c>
      <c r="B185" s="152"/>
      <c r="C185" s="152"/>
      <c r="D185" s="152"/>
      <c r="E185" s="152"/>
      <c r="F185" s="152"/>
      <c r="G185" s="152"/>
      <c r="H185" s="99"/>
      <c r="I185" s="99"/>
      <c r="J185" s="99"/>
      <c r="K185" s="99"/>
      <c r="L185" s="99"/>
      <c r="M185" s="99"/>
      <c r="N185" s="152"/>
      <c r="O185" s="152"/>
      <c r="P185" s="152"/>
      <c r="Q185" s="152"/>
      <c r="R185" s="152"/>
      <c r="S185" s="152"/>
      <c r="T185" s="152"/>
      <c r="U185" s="152"/>
      <c r="V185" s="152"/>
      <c r="W185" s="152"/>
      <c r="X185" s="152"/>
      <c r="Y185" s="152"/>
      <c r="Z185" s="99"/>
      <c r="AA185" s="99"/>
      <c r="AB185" s="99"/>
      <c r="AD185" s="99"/>
      <c r="AE185" s="99"/>
      <c r="AF185" s="99"/>
      <c r="AG185" s="99"/>
      <c r="AI185" s="158"/>
      <c r="AJ185" s="158"/>
      <c r="AK185" s="158"/>
      <c r="AL185" s="158"/>
      <c r="AM185" s="158"/>
      <c r="AN185" s="99"/>
      <c r="AO185" s="158"/>
      <c r="AP185" s="99"/>
    </row>
    <row r="186" spans="1:42" ht="13.5" customHeight="1" x14ac:dyDescent="0.15">
      <c r="B186" s="575" t="s">
        <v>1466</v>
      </c>
      <c r="C186" s="152"/>
      <c r="D186" s="152"/>
      <c r="E186" s="152"/>
      <c r="F186" s="152"/>
      <c r="G186" s="152"/>
      <c r="H186" s="99"/>
      <c r="I186" s="99"/>
      <c r="J186" s="99"/>
      <c r="K186" s="99"/>
      <c r="L186" s="99"/>
      <c r="M186" s="99"/>
      <c r="N186" s="152"/>
      <c r="O186" s="152"/>
      <c r="P186" s="152"/>
      <c r="Q186" s="152"/>
      <c r="S186" s="728"/>
      <c r="T186" s="729"/>
      <c r="U186" s="730"/>
      <c r="V186" s="152"/>
      <c r="W186" s="152"/>
      <c r="X186" s="152"/>
      <c r="Y186" s="152"/>
      <c r="Z186" s="99"/>
      <c r="AA186" s="99"/>
      <c r="AB186" s="99"/>
      <c r="AD186" s="99"/>
      <c r="AE186" s="99"/>
      <c r="AF186" s="99"/>
      <c r="AG186" s="99"/>
      <c r="AI186" s="158"/>
      <c r="AJ186" s="158"/>
      <c r="AK186" s="158"/>
      <c r="AL186" s="158"/>
      <c r="AM186" s="158"/>
      <c r="AN186" s="99"/>
      <c r="AO186" s="158"/>
      <c r="AP186" s="99"/>
    </row>
    <row r="187" spans="1:42" ht="13.5" customHeight="1" x14ac:dyDescent="0.15">
      <c r="B187" s="152" t="s">
        <v>1467</v>
      </c>
      <c r="C187" s="152"/>
      <c r="D187" s="152"/>
      <c r="E187" s="152"/>
      <c r="F187" s="152"/>
      <c r="G187" s="152"/>
      <c r="H187" s="99"/>
      <c r="I187" s="99"/>
      <c r="J187" s="99"/>
      <c r="K187" s="99"/>
      <c r="L187" s="99"/>
      <c r="M187" s="99"/>
      <c r="N187" s="152"/>
      <c r="O187" s="152"/>
      <c r="P187" s="152"/>
      <c r="Q187" s="152"/>
      <c r="R187" s="152"/>
      <c r="S187" s="152"/>
      <c r="T187" s="152"/>
      <c r="U187" s="152"/>
      <c r="V187" s="152"/>
      <c r="W187" s="152"/>
      <c r="X187" s="152"/>
      <c r="Y187" s="152"/>
      <c r="Z187" s="99"/>
      <c r="AA187" s="99"/>
      <c r="AB187" s="99"/>
      <c r="AD187" s="99"/>
      <c r="AE187" s="99"/>
      <c r="AF187" s="99"/>
      <c r="AG187" s="99"/>
      <c r="AI187" s="158"/>
      <c r="AJ187" s="158"/>
      <c r="AK187" s="158"/>
      <c r="AL187" s="158"/>
      <c r="AM187" s="158"/>
      <c r="AN187" s="99"/>
      <c r="AO187" s="158"/>
      <c r="AP187" s="99"/>
    </row>
    <row r="188" spans="1:42" ht="13.5" customHeight="1" x14ac:dyDescent="0.15">
      <c r="B188" s="152"/>
      <c r="C188" s="152"/>
      <c r="D188" s="152"/>
      <c r="E188" s="152"/>
      <c r="F188" s="152"/>
      <c r="G188" s="152"/>
      <c r="H188" s="99"/>
      <c r="I188" s="610"/>
      <c r="J188" s="611"/>
      <c r="K188" s="611"/>
      <c r="L188" s="611"/>
      <c r="M188" s="611"/>
      <c r="N188" s="611"/>
      <c r="O188" s="611"/>
      <c r="P188" s="611"/>
      <c r="Q188" s="611"/>
      <c r="R188" s="611"/>
      <c r="S188" s="611"/>
      <c r="T188" s="611"/>
      <c r="U188" s="611"/>
      <c r="V188" s="611"/>
      <c r="W188" s="611"/>
      <c r="X188" s="611"/>
      <c r="Y188" s="611"/>
      <c r="Z188" s="611"/>
      <c r="AA188" s="611"/>
      <c r="AB188" s="731"/>
      <c r="AC188" s="731"/>
      <c r="AD188" s="731"/>
      <c r="AE188" s="731"/>
      <c r="AF188" s="731"/>
      <c r="AG188" s="732"/>
      <c r="AI188" s="158"/>
      <c r="AJ188" s="158">
        <f>SUMIF(評価書等,I188,項目リスト!Q3:Q10)</f>
        <v>0</v>
      </c>
      <c r="AK188" s="158"/>
      <c r="AL188" s="158"/>
      <c r="AM188" s="158"/>
      <c r="AN188" s="99"/>
      <c r="AO188" s="158"/>
      <c r="AP188" s="99"/>
    </row>
    <row r="189" spans="1:42" ht="13.5" customHeight="1" x14ac:dyDescent="0.15">
      <c r="B189" s="152"/>
      <c r="C189" s="152"/>
      <c r="D189" s="152"/>
      <c r="E189" s="152"/>
      <c r="F189" s="152"/>
      <c r="G189" s="152"/>
      <c r="H189" s="99"/>
      <c r="I189" s="99"/>
      <c r="J189" s="99"/>
      <c r="K189" s="99"/>
      <c r="L189" s="99"/>
      <c r="AF189" s="99"/>
      <c r="AG189" s="99"/>
      <c r="AI189" s="158"/>
      <c r="AJ189" s="158"/>
      <c r="AK189" s="158"/>
      <c r="AL189" s="158"/>
      <c r="AM189" s="158"/>
      <c r="AN189" s="99"/>
      <c r="AO189" s="158"/>
      <c r="AP189" s="99"/>
    </row>
    <row r="190" spans="1:42" ht="13.5" customHeight="1" x14ac:dyDescent="0.15">
      <c r="A190" s="15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158"/>
      <c r="AI190" s="99"/>
      <c r="AJ190" s="99"/>
      <c r="AK190" s="99"/>
      <c r="AL190" s="99"/>
    </row>
    <row r="191" spans="1:42" ht="13.5" customHeight="1" x14ac:dyDescent="0.15">
      <c r="A191" s="209" t="s">
        <v>1258</v>
      </c>
      <c r="B191" s="210" t="s">
        <v>1260</v>
      </c>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2"/>
      <c r="AC191" s="212"/>
      <c r="AD191" s="212"/>
      <c r="AE191" s="212"/>
      <c r="AF191" s="212"/>
      <c r="AG191" s="212"/>
      <c r="AH191" s="157"/>
      <c r="AI191" s="158"/>
      <c r="AJ191" s="152"/>
      <c r="AK191" s="152"/>
      <c r="AL191" s="152"/>
      <c r="AM191" s="152"/>
    </row>
    <row r="192" spans="1:42" ht="13.5" customHeight="1" x14ac:dyDescent="0.15">
      <c r="A192" s="213" t="s">
        <v>1397</v>
      </c>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14"/>
      <c r="AC192" s="214"/>
      <c r="AD192" s="214"/>
      <c r="AE192" s="214"/>
      <c r="AF192" s="214"/>
      <c r="AG192" s="214"/>
      <c r="AH192" s="157"/>
      <c r="AI192" s="158"/>
      <c r="AJ192" s="152"/>
      <c r="AK192" s="152"/>
      <c r="AL192" s="152"/>
      <c r="AM192" s="152"/>
    </row>
    <row r="193" spans="1:39" ht="13.5" customHeight="1" x14ac:dyDescent="0.15">
      <c r="AB193" s="158"/>
      <c r="AC193" s="158"/>
      <c r="AD193" s="158"/>
      <c r="AE193" s="158"/>
      <c r="AF193" s="158"/>
      <c r="AG193" s="158"/>
      <c r="AH193" s="157"/>
      <c r="AI193" s="158"/>
      <c r="AJ193" s="152"/>
      <c r="AL193" s="152"/>
      <c r="AM193" s="152"/>
    </row>
    <row r="194" spans="1:39" ht="13.5" customHeight="1" x14ac:dyDescent="0.15">
      <c r="A194" s="604" t="s">
        <v>1423</v>
      </c>
      <c r="B194" s="605"/>
      <c r="C194" s="605"/>
      <c r="D194" s="605"/>
      <c r="E194" s="605"/>
      <c r="F194" s="605"/>
      <c r="G194" s="605"/>
      <c r="H194" s="605"/>
      <c r="I194" s="605"/>
      <c r="J194" s="605"/>
      <c r="K194" s="605"/>
      <c r="L194" s="605"/>
      <c r="M194" s="605"/>
      <c r="N194" s="605"/>
      <c r="O194" s="605"/>
      <c r="P194" s="605"/>
      <c r="Q194" s="605"/>
      <c r="R194" s="605"/>
      <c r="S194" s="605"/>
      <c r="T194" s="605"/>
      <c r="U194" s="605"/>
      <c r="V194" s="605"/>
      <c r="W194" s="605"/>
      <c r="X194" s="605"/>
      <c r="Y194" s="605"/>
      <c r="Z194" s="605"/>
      <c r="AA194" s="605"/>
      <c r="AB194" s="605"/>
      <c r="AC194" s="605"/>
      <c r="AD194" s="605"/>
      <c r="AE194" s="605"/>
      <c r="AF194" s="605"/>
      <c r="AG194" s="605"/>
      <c r="AH194" s="157"/>
      <c r="AI194" s="158"/>
      <c r="AJ194" s="152"/>
      <c r="AK194" s="152"/>
      <c r="AL194" s="152"/>
      <c r="AM194" s="152"/>
    </row>
    <row r="195" spans="1:39" ht="13.5" customHeight="1" x14ac:dyDescent="0.15">
      <c r="AH195" s="157"/>
      <c r="AI195" s="158"/>
      <c r="AJ195" s="152"/>
      <c r="AK195" s="152"/>
      <c r="AL195" s="152"/>
      <c r="AM195" s="152"/>
    </row>
    <row r="196" spans="1:39" ht="13.5" customHeight="1" x14ac:dyDescent="0.15">
      <c r="A196" s="522" t="s">
        <v>1403</v>
      </c>
      <c r="B196" s="520"/>
      <c r="C196" s="520"/>
      <c r="D196" s="520"/>
      <c r="E196" s="520"/>
      <c r="F196" s="520"/>
      <c r="G196" s="520"/>
      <c r="H196" s="520"/>
      <c r="I196" s="519"/>
      <c r="J196" s="519"/>
      <c r="K196" s="519"/>
      <c r="L196" s="519"/>
      <c r="M196" s="519"/>
      <c r="N196" s="519"/>
      <c r="O196" s="519"/>
      <c r="P196" s="519"/>
      <c r="Q196" s="519"/>
      <c r="R196" s="519"/>
      <c r="S196" s="519"/>
      <c r="T196" s="519"/>
      <c r="U196" s="519"/>
      <c r="V196" s="519"/>
      <c r="W196" s="519"/>
      <c r="X196" s="519"/>
      <c r="Y196" s="519"/>
      <c r="Z196" s="519"/>
      <c r="AA196" s="519"/>
      <c r="AB196" s="152"/>
      <c r="AC196" s="152"/>
      <c r="AD196" s="152"/>
      <c r="AE196" s="152"/>
      <c r="AF196" s="152"/>
      <c r="AG196" s="152"/>
      <c r="AH196" s="157"/>
      <c r="AI196" s="158"/>
      <c r="AJ196" s="152"/>
      <c r="AK196" s="152"/>
      <c r="AL196" s="152"/>
      <c r="AM196" s="152"/>
    </row>
    <row r="197" spans="1:39" ht="13.5" customHeight="1" x14ac:dyDescent="0.15">
      <c r="A197" s="522"/>
      <c r="B197" s="520" t="s">
        <v>1398</v>
      </c>
      <c r="C197" s="521"/>
      <c r="D197" s="520"/>
      <c r="E197" s="520"/>
      <c r="F197" s="520"/>
      <c r="G197" s="520"/>
      <c r="H197" s="520"/>
      <c r="I197" s="606"/>
      <c r="J197" s="607"/>
      <c r="K197" s="607"/>
      <c r="L197" s="607"/>
      <c r="M197" s="607"/>
      <c r="N197" s="607"/>
      <c r="O197" s="607"/>
      <c r="P197" s="607"/>
      <c r="Q197" s="607"/>
      <c r="R197" s="607"/>
      <c r="S197" s="607"/>
      <c r="T197" s="607"/>
      <c r="U197" s="607"/>
      <c r="V197" s="607"/>
      <c r="W197" s="607"/>
      <c r="X197" s="607"/>
      <c r="Y197" s="607"/>
      <c r="Z197" s="607"/>
      <c r="AA197" s="608"/>
      <c r="AB197" s="152"/>
      <c r="AC197" s="186">
        <f>IF(I!I23="",0,"確認申請書 第二面 より")</f>
        <v>0</v>
      </c>
      <c r="AD197" s="152"/>
      <c r="AE197" s="152"/>
      <c r="AF197" s="152"/>
      <c r="AG197" s="152"/>
      <c r="AH197" s="157"/>
      <c r="AI197" s="158"/>
      <c r="AJ197" s="152"/>
      <c r="AK197" s="152"/>
      <c r="AL197" s="152"/>
      <c r="AM197" s="152"/>
    </row>
    <row r="198" spans="1:39" ht="13.5" customHeight="1" x14ac:dyDescent="0.15">
      <c r="A198" s="522"/>
      <c r="B198" s="520" t="s">
        <v>1399</v>
      </c>
      <c r="C198" s="521"/>
      <c r="D198" s="520"/>
      <c r="E198" s="520"/>
      <c r="F198" s="520"/>
      <c r="G198" s="520"/>
      <c r="H198" s="520"/>
      <c r="I198" s="657"/>
      <c r="J198" s="658"/>
      <c r="K198" s="658"/>
      <c r="L198" s="658"/>
      <c r="M198" s="658"/>
      <c r="N198" s="658"/>
      <c r="O198" s="658"/>
      <c r="P198" s="658"/>
      <c r="Q198" s="658"/>
      <c r="R198" s="658"/>
      <c r="S198" s="658"/>
      <c r="T198" s="658"/>
      <c r="U198" s="658"/>
      <c r="V198" s="658"/>
      <c r="W198" s="658"/>
      <c r="X198" s="658"/>
      <c r="Y198" s="658"/>
      <c r="Z198" s="658"/>
      <c r="AA198" s="659"/>
      <c r="AB198" s="152"/>
      <c r="AC198" s="152"/>
      <c r="AD198" s="152"/>
      <c r="AE198" s="152"/>
      <c r="AF198" s="152"/>
      <c r="AG198" s="152"/>
      <c r="AH198" s="157"/>
      <c r="AI198" s="158"/>
      <c r="AJ198" s="152"/>
      <c r="AK198" s="152"/>
      <c r="AL198" s="152"/>
      <c r="AM198" s="152"/>
    </row>
    <row r="199" spans="1:39" ht="13.5" customHeight="1" x14ac:dyDescent="0.15">
      <c r="A199" s="522"/>
      <c r="B199" s="518"/>
      <c r="C199" s="521"/>
      <c r="D199" s="520"/>
      <c r="E199" s="520"/>
      <c r="F199" s="520"/>
      <c r="G199" s="520"/>
      <c r="H199" s="520"/>
      <c r="I199" s="660"/>
      <c r="J199" s="661"/>
      <c r="K199" s="661"/>
      <c r="L199" s="661"/>
      <c r="M199" s="661"/>
      <c r="N199" s="661"/>
      <c r="O199" s="661"/>
      <c r="P199" s="661"/>
      <c r="Q199" s="661"/>
      <c r="R199" s="661"/>
      <c r="S199" s="661"/>
      <c r="T199" s="661"/>
      <c r="U199" s="661"/>
      <c r="V199" s="661"/>
      <c r="W199" s="661"/>
      <c r="X199" s="661"/>
      <c r="Y199" s="661"/>
      <c r="Z199" s="661"/>
      <c r="AA199" s="662"/>
      <c r="AB199" s="152"/>
      <c r="AC199" s="152"/>
      <c r="AD199" s="152"/>
      <c r="AE199" s="152"/>
      <c r="AF199" s="152"/>
      <c r="AG199" s="152"/>
      <c r="AH199" s="157"/>
      <c r="AI199" s="158"/>
      <c r="AJ199" s="152"/>
      <c r="AK199" s="152"/>
      <c r="AL199" s="152"/>
      <c r="AM199" s="152"/>
    </row>
    <row r="200" spans="1:39" ht="13.5" customHeight="1" x14ac:dyDescent="0.15">
      <c r="A200" s="522"/>
      <c r="B200" s="520" t="s">
        <v>1400</v>
      </c>
      <c r="C200" s="521"/>
      <c r="D200" s="520"/>
      <c r="E200" s="520"/>
      <c r="F200" s="520"/>
      <c r="G200" s="520"/>
      <c r="H200" s="520"/>
      <c r="I200" s="606"/>
      <c r="J200" s="607"/>
      <c r="K200" s="607"/>
      <c r="L200" s="608"/>
      <c r="M200" s="523"/>
      <c r="N200" s="523"/>
      <c r="O200" s="523"/>
      <c r="P200" s="523"/>
      <c r="Q200" s="523"/>
      <c r="R200" s="523"/>
      <c r="S200" s="523"/>
      <c r="T200" s="523"/>
      <c r="U200" s="523"/>
      <c r="V200" s="523"/>
      <c r="W200" s="523"/>
      <c r="X200" s="523"/>
      <c r="Y200" s="523"/>
      <c r="Z200" s="523"/>
      <c r="AA200" s="523"/>
      <c r="AB200" s="152"/>
      <c r="AC200" s="152"/>
      <c r="AD200" s="152"/>
      <c r="AE200" s="152"/>
      <c r="AF200" s="152"/>
      <c r="AG200" s="152"/>
      <c r="AH200" s="157"/>
      <c r="AI200" s="158"/>
      <c r="AJ200" s="152"/>
      <c r="AK200" s="152"/>
      <c r="AL200" s="152"/>
      <c r="AM200" s="152"/>
    </row>
    <row r="201" spans="1:39" ht="13.5" customHeight="1" x14ac:dyDescent="0.15">
      <c r="A201" s="522"/>
      <c r="B201" s="520" t="s">
        <v>1401</v>
      </c>
      <c r="C201" s="521"/>
      <c r="D201" s="520"/>
      <c r="E201" s="520"/>
      <c r="F201" s="520"/>
      <c r="G201" s="520"/>
      <c r="H201" s="520"/>
      <c r="I201" s="606"/>
      <c r="J201" s="607"/>
      <c r="K201" s="607"/>
      <c r="L201" s="607"/>
      <c r="M201" s="607"/>
      <c r="N201" s="607"/>
      <c r="O201" s="607"/>
      <c r="P201" s="607"/>
      <c r="Q201" s="607"/>
      <c r="R201" s="607"/>
      <c r="S201" s="607"/>
      <c r="T201" s="607"/>
      <c r="U201" s="607"/>
      <c r="V201" s="607"/>
      <c r="W201" s="607"/>
      <c r="X201" s="607"/>
      <c r="Y201" s="607"/>
      <c r="Z201" s="607"/>
      <c r="AA201" s="608"/>
      <c r="AB201" s="152"/>
      <c r="AC201" s="152"/>
      <c r="AD201" s="152"/>
      <c r="AE201" s="152"/>
      <c r="AF201" s="152"/>
      <c r="AG201" s="152"/>
      <c r="AH201" s="157"/>
      <c r="AI201" s="158"/>
      <c r="AJ201" s="152"/>
      <c r="AK201" s="152"/>
      <c r="AL201" s="152"/>
      <c r="AM201" s="152"/>
    </row>
    <row r="202" spans="1:39" ht="13.5" customHeight="1" x14ac:dyDescent="0.15">
      <c r="A202" s="522"/>
      <c r="B202" s="520" t="s">
        <v>1402</v>
      </c>
      <c r="C202" s="521"/>
      <c r="D202" s="520"/>
      <c r="E202" s="520"/>
      <c r="F202" s="520"/>
      <c r="G202" s="520"/>
      <c r="H202" s="520"/>
      <c r="I202" s="606"/>
      <c r="J202" s="607"/>
      <c r="K202" s="607"/>
      <c r="L202" s="607"/>
      <c r="M202" s="607"/>
      <c r="N202" s="607"/>
      <c r="O202" s="608"/>
      <c r="P202" s="523"/>
      <c r="Q202" s="523"/>
      <c r="R202" s="523"/>
      <c r="S202" s="523"/>
      <c r="T202" s="523"/>
      <c r="U202" s="523"/>
      <c r="V202" s="523"/>
      <c r="W202" s="523"/>
      <c r="X202" s="523"/>
      <c r="Y202" s="523"/>
      <c r="Z202" s="523"/>
      <c r="AA202" s="523"/>
      <c r="AB202" s="152"/>
      <c r="AC202" s="152"/>
      <c r="AD202" s="152"/>
      <c r="AE202" s="152"/>
      <c r="AF202" s="152"/>
      <c r="AG202" s="152"/>
      <c r="AH202" s="157"/>
      <c r="AI202" s="158"/>
      <c r="AJ202" s="152"/>
      <c r="AK202" s="152"/>
      <c r="AL202" s="152"/>
      <c r="AM202" s="152"/>
    </row>
    <row r="203" spans="1:39" ht="13.5" customHeight="1" x14ac:dyDescent="0.15">
      <c r="A203" s="152"/>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7"/>
      <c r="AI203" s="158"/>
      <c r="AJ203" s="152"/>
      <c r="AK203" s="152"/>
      <c r="AL203" s="152"/>
      <c r="AM203" s="152"/>
    </row>
    <row r="204" spans="1:39" ht="13.5" customHeight="1" x14ac:dyDescent="0.15">
      <c r="A204" s="528" t="s">
        <v>1404</v>
      </c>
      <c r="B204" s="526"/>
      <c r="C204" s="525"/>
      <c r="D204" s="525"/>
      <c r="E204" s="525"/>
      <c r="F204" s="525"/>
      <c r="G204" s="525"/>
      <c r="H204" s="525"/>
      <c r="I204" s="524"/>
      <c r="J204" s="524"/>
      <c r="K204" s="524"/>
      <c r="L204" s="524"/>
      <c r="M204" s="524"/>
      <c r="N204" s="524"/>
      <c r="O204" s="524"/>
      <c r="P204" s="524"/>
      <c r="Q204" s="524"/>
      <c r="R204" s="524"/>
      <c r="S204" s="524"/>
      <c r="T204" s="524"/>
      <c r="U204" s="524"/>
      <c r="V204" s="524"/>
      <c r="W204" s="524"/>
      <c r="X204" s="524"/>
      <c r="Y204" s="524"/>
      <c r="Z204" s="524"/>
      <c r="AA204" s="524"/>
      <c r="AB204" s="152"/>
      <c r="AC204" s="152"/>
      <c r="AD204" s="152"/>
      <c r="AE204" s="152"/>
      <c r="AF204" s="152"/>
      <c r="AG204" s="152"/>
      <c r="AH204" s="157"/>
      <c r="AI204" s="158"/>
      <c r="AJ204" s="152"/>
      <c r="AK204" s="152"/>
      <c r="AL204" s="152"/>
      <c r="AM204" s="152"/>
    </row>
    <row r="205" spans="1:39" ht="13.5" customHeight="1" x14ac:dyDescent="0.15">
      <c r="A205" s="526"/>
      <c r="B205" s="529" t="s">
        <v>1405</v>
      </c>
      <c r="C205" s="525"/>
      <c r="D205" s="525"/>
      <c r="E205" s="525"/>
      <c r="F205" s="525"/>
      <c r="G205" s="525"/>
      <c r="H205" s="525"/>
      <c r="I205" s="530" t="s">
        <v>524</v>
      </c>
      <c r="J205" s="622"/>
      <c r="K205" s="623"/>
      <c r="L205" s="527" t="s">
        <v>525</v>
      </c>
      <c r="M205" s="527"/>
      <c r="N205" s="527"/>
      <c r="O205" s="530" t="s">
        <v>524</v>
      </c>
      <c r="P205" s="622"/>
      <c r="Q205" s="624"/>
      <c r="R205" s="624"/>
      <c r="S205" s="623"/>
      <c r="T205" s="527" t="s">
        <v>526</v>
      </c>
      <c r="U205" s="527"/>
      <c r="V205" s="527"/>
      <c r="W205" s="638"/>
      <c r="X205" s="639"/>
      <c r="Y205" s="639"/>
      <c r="Z205" s="640"/>
      <c r="AA205" s="527" t="s">
        <v>527</v>
      </c>
      <c r="AB205" s="152"/>
      <c r="AC205" s="186">
        <f>IF(I!I31="",0,"確認申請書 第二面 より")</f>
        <v>0</v>
      </c>
      <c r="AD205" s="152"/>
      <c r="AE205" s="152"/>
      <c r="AF205" s="152"/>
      <c r="AG205" s="152"/>
      <c r="AH205" s="157"/>
      <c r="AI205" s="158"/>
      <c r="AJ205" s="152"/>
      <c r="AK205" s="152"/>
      <c r="AL205" s="152"/>
      <c r="AM205" s="152"/>
    </row>
    <row r="206" spans="1:39" ht="13.5" customHeight="1" x14ac:dyDescent="0.15">
      <c r="A206" s="526"/>
      <c r="B206" s="529" t="s">
        <v>1406</v>
      </c>
      <c r="C206" s="525"/>
      <c r="D206" s="525"/>
      <c r="E206" s="525"/>
      <c r="F206" s="525"/>
      <c r="G206" s="525"/>
      <c r="H206" s="525"/>
      <c r="I206" s="606"/>
      <c r="J206" s="607"/>
      <c r="K206" s="607"/>
      <c r="L206" s="607"/>
      <c r="M206" s="607"/>
      <c r="N206" s="607"/>
      <c r="O206" s="607"/>
      <c r="P206" s="607"/>
      <c r="Q206" s="607"/>
      <c r="R206" s="607"/>
      <c r="S206" s="608"/>
      <c r="T206" s="527"/>
      <c r="U206" s="527"/>
      <c r="V206" s="527"/>
      <c r="W206" s="527"/>
      <c r="X206" s="527"/>
      <c r="Y206" s="527"/>
      <c r="Z206" s="527"/>
      <c r="AA206" s="527"/>
      <c r="AB206" s="152"/>
      <c r="AC206" s="152"/>
      <c r="AD206" s="152"/>
      <c r="AE206" s="152"/>
      <c r="AF206" s="152"/>
      <c r="AG206" s="152"/>
      <c r="AH206" s="157"/>
      <c r="AI206" s="158"/>
      <c r="AJ206" s="152"/>
      <c r="AK206" s="152"/>
      <c r="AL206" s="152"/>
      <c r="AM206" s="152"/>
    </row>
    <row r="207" spans="1:39" ht="13.5" customHeight="1" x14ac:dyDescent="0.15">
      <c r="A207" s="526"/>
      <c r="B207" s="529" t="s">
        <v>1407</v>
      </c>
      <c r="C207" s="525"/>
      <c r="D207" s="525"/>
      <c r="E207" s="525"/>
      <c r="F207" s="525"/>
      <c r="G207" s="525"/>
      <c r="H207" s="525"/>
      <c r="I207" s="530" t="s">
        <v>524</v>
      </c>
      <c r="J207" s="622"/>
      <c r="K207" s="623"/>
      <c r="L207" s="527" t="s">
        <v>674</v>
      </c>
      <c r="M207" s="531"/>
      <c r="N207" s="531"/>
      <c r="O207" s="531"/>
      <c r="P207" s="532"/>
      <c r="Q207" s="622"/>
      <c r="R207" s="624"/>
      <c r="S207" s="623"/>
      <c r="T207" s="527" t="s">
        <v>531</v>
      </c>
      <c r="U207" s="527"/>
      <c r="V207" s="527"/>
      <c r="W207" s="527"/>
      <c r="X207" s="625"/>
      <c r="Y207" s="626"/>
      <c r="Z207" s="626"/>
      <c r="AA207" s="627"/>
      <c r="AB207" s="163" t="s">
        <v>527</v>
      </c>
      <c r="AC207" s="152"/>
      <c r="AD207" s="152"/>
      <c r="AE207" s="152"/>
      <c r="AF207" s="152"/>
      <c r="AG207" s="152"/>
      <c r="AH207" s="157"/>
      <c r="AI207" s="158"/>
      <c r="AJ207" s="152"/>
      <c r="AK207" s="152"/>
      <c r="AL207" s="152"/>
      <c r="AM207" s="152"/>
    </row>
    <row r="208" spans="1:39" ht="13.5" customHeight="1" x14ac:dyDescent="0.15">
      <c r="A208" s="526"/>
      <c r="B208" s="529"/>
      <c r="C208" s="525"/>
      <c r="D208" s="525"/>
      <c r="E208" s="525"/>
      <c r="F208" s="525"/>
      <c r="G208" s="525"/>
      <c r="H208" s="525"/>
      <c r="I208" s="628"/>
      <c r="J208" s="629"/>
      <c r="K208" s="629"/>
      <c r="L208" s="629"/>
      <c r="M208" s="629"/>
      <c r="N208" s="629"/>
      <c r="O208" s="629"/>
      <c r="P208" s="629"/>
      <c r="Q208" s="629"/>
      <c r="R208" s="629"/>
      <c r="S208" s="629"/>
      <c r="T208" s="630"/>
      <c r="U208" s="630"/>
      <c r="V208" s="630"/>
      <c r="W208" s="630"/>
      <c r="X208" s="630"/>
      <c r="Y208" s="630"/>
      <c r="Z208" s="630"/>
      <c r="AA208" s="631"/>
      <c r="AB208" s="152"/>
      <c r="AC208" s="152"/>
      <c r="AD208" s="152"/>
      <c r="AE208" s="152"/>
      <c r="AF208" s="152"/>
      <c r="AG208" s="152"/>
      <c r="AH208" s="157"/>
      <c r="AI208" s="158"/>
      <c r="AJ208" s="152"/>
      <c r="AK208" s="152"/>
      <c r="AL208" s="152"/>
      <c r="AM208" s="152"/>
    </row>
    <row r="209" spans="1:39" ht="13.5" customHeight="1" x14ac:dyDescent="0.15">
      <c r="A209" s="526"/>
      <c r="B209" s="529" t="s">
        <v>1408</v>
      </c>
      <c r="C209" s="525"/>
      <c r="D209" s="525"/>
      <c r="E209" s="525"/>
      <c r="F209" s="525"/>
      <c r="G209" s="525"/>
      <c r="H209" s="525"/>
      <c r="I209" s="632"/>
      <c r="J209" s="633"/>
      <c r="K209" s="633"/>
      <c r="L209" s="634"/>
      <c r="M209" s="527"/>
      <c r="N209" s="527"/>
      <c r="O209" s="527"/>
      <c r="P209" s="527"/>
      <c r="Q209" s="527"/>
      <c r="R209" s="527"/>
      <c r="S209" s="527"/>
      <c r="T209" s="527"/>
      <c r="U209" s="527"/>
      <c r="V209" s="527"/>
      <c r="W209" s="527"/>
      <c r="X209" s="527"/>
      <c r="Y209" s="527"/>
      <c r="Z209" s="527"/>
      <c r="AA209" s="527"/>
      <c r="AB209" s="152"/>
      <c r="AC209" s="152"/>
      <c r="AD209" s="152"/>
      <c r="AE209" s="152"/>
      <c r="AF209" s="152"/>
      <c r="AG209" s="152"/>
      <c r="AH209" s="157"/>
      <c r="AI209" s="158"/>
      <c r="AJ209" s="152"/>
      <c r="AK209" s="152"/>
      <c r="AL209" s="152"/>
      <c r="AM209" s="152"/>
    </row>
    <row r="210" spans="1:39" ht="13.5" customHeight="1" x14ac:dyDescent="0.15">
      <c r="A210" s="526"/>
      <c r="B210" s="529" t="s">
        <v>1409</v>
      </c>
      <c r="C210" s="525"/>
      <c r="D210" s="525"/>
      <c r="E210" s="525"/>
      <c r="F210" s="525"/>
      <c r="G210" s="525"/>
      <c r="H210" s="525"/>
      <c r="I210" s="606"/>
      <c r="J210" s="607"/>
      <c r="K210" s="607"/>
      <c r="L210" s="607"/>
      <c r="M210" s="607"/>
      <c r="N210" s="607"/>
      <c r="O210" s="607"/>
      <c r="P210" s="607"/>
      <c r="Q210" s="607"/>
      <c r="R210" s="607"/>
      <c r="S210" s="607"/>
      <c r="T210" s="607"/>
      <c r="U210" s="607"/>
      <c r="V210" s="607"/>
      <c r="W210" s="607"/>
      <c r="X210" s="607"/>
      <c r="Y210" s="607"/>
      <c r="Z210" s="607"/>
      <c r="AA210" s="608"/>
      <c r="AB210" s="152"/>
      <c r="AC210" s="152"/>
      <c r="AD210" s="152"/>
      <c r="AE210" s="152"/>
      <c r="AF210" s="152"/>
      <c r="AG210" s="152"/>
      <c r="AH210" s="157"/>
      <c r="AI210" s="158"/>
      <c r="AJ210" s="152"/>
      <c r="AK210" s="152"/>
      <c r="AL210" s="152"/>
      <c r="AM210" s="152"/>
    </row>
    <row r="211" spans="1:39" ht="13.5" customHeight="1" x14ac:dyDescent="0.15">
      <c r="A211" s="526"/>
      <c r="B211" s="529" t="s">
        <v>1410</v>
      </c>
      <c r="C211" s="525"/>
      <c r="D211" s="525"/>
      <c r="E211" s="525"/>
      <c r="F211" s="525"/>
      <c r="G211" s="525"/>
      <c r="H211" s="525"/>
      <c r="I211" s="606"/>
      <c r="J211" s="607"/>
      <c r="K211" s="607"/>
      <c r="L211" s="607"/>
      <c r="M211" s="607"/>
      <c r="N211" s="607"/>
      <c r="O211" s="608"/>
      <c r="P211" s="527"/>
      <c r="Q211" s="527"/>
      <c r="R211" s="527"/>
      <c r="S211" s="527"/>
      <c r="T211" s="527"/>
      <c r="U211" s="527"/>
      <c r="V211" s="527"/>
      <c r="W211" s="527"/>
      <c r="X211" s="527"/>
      <c r="Y211" s="527"/>
      <c r="Z211" s="527"/>
      <c r="AA211" s="527"/>
      <c r="AB211" s="152"/>
      <c r="AC211" s="152"/>
      <c r="AD211" s="152"/>
      <c r="AE211" s="152"/>
      <c r="AF211" s="152"/>
      <c r="AG211" s="152"/>
      <c r="AH211" s="157"/>
      <c r="AI211" s="158"/>
      <c r="AJ211" s="152"/>
      <c r="AK211" s="152"/>
      <c r="AL211" s="152"/>
      <c r="AM211" s="152"/>
    </row>
    <row r="212" spans="1:39" ht="13.5" customHeight="1" x14ac:dyDescent="0.15">
      <c r="A212" s="152"/>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7"/>
      <c r="AI212" s="158"/>
      <c r="AJ212" s="152"/>
      <c r="AK212" s="152"/>
      <c r="AL212" s="152"/>
      <c r="AM212" s="152"/>
    </row>
    <row r="213" spans="1:39" ht="13.5" customHeight="1" x14ac:dyDescent="0.15">
      <c r="A213" s="534" t="s">
        <v>1411</v>
      </c>
      <c r="B213" s="534"/>
      <c r="C213" s="534"/>
      <c r="D213" s="534"/>
      <c r="E213" s="534"/>
      <c r="F213" s="534"/>
      <c r="G213" s="534"/>
      <c r="H213" s="534"/>
      <c r="I213" s="534"/>
      <c r="J213" s="534"/>
      <c r="K213" s="534"/>
      <c r="L213" s="534"/>
      <c r="M213" s="534"/>
      <c r="N213" s="534"/>
      <c r="O213" s="534"/>
      <c r="P213" s="534"/>
      <c r="Q213" s="534"/>
      <c r="R213" s="534"/>
      <c r="S213" s="534"/>
      <c r="T213" s="534"/>
      <c r="U213" s="534"/>
      <c r="V213" s="534"/>
      <c r="W213" s="534"/>
      <c r="X213" s="534"/>
      <c r="Y213" s="534"/>
      <c r="Z213" s="534"/>
      <c r="AA213" s="534"/>
      <c r="AB213" s="534"/>
      <c r="AC213" s="152"/>
      <c r="AD213" s="152"/>
      <c r="AE213" s="152"/>
      <c r="AF213" s="152"/>
      <c r="AG213" s="152"/>
      <c r="AH213" s="157"/>
      <c r="AI213" s="158"/>
      <c r="AJ213" s="152"/>
      <c r="AK213" s="152"/>
      <c r="AL213" s="152"/>
      <c r="AM213" s="152"/>
    </row>
    <row r="214" spans="1:39" ht="13.5" customHeight="1" x14ac:dyDescent="0.15">
      <c r="A214" s="534"/>
      <c r="B214" s="535" t="s">
        <v>1405</v>
      </c>
      <c r="C214" s="536"/>
      <c r="D214" s="534"/>
      <c r="E214" s="534"/>
      <c r="F214" s="534"/>
      <c r="G214" s="534"/>
      <c r="H214" s="534"/>
      <c r="I214" s="536" t="s">
        <v>524</v>
      </c>
      <c r="J214" s="622"/>
      <c r="K214" s="623"/>
      <c r="L214" s="534" t="s">
        <v>525</v>
      </c>
      <c r="M214" s="534"/>
      <c r="N214" s="534"/>
      <c r="O214" s="536" t="s">
        <v>524</v>
      </c>
      <c r="P214" s="635"/>
      <c r="Q214" s="636"/>
      <c r="R214" s="636"/>
      <c r="S214" s="637"/>
      <c r="T214" s="534" t="s">
        <v>526</v>
      </c>
      <c r="U214" s="534"/>
      <c r="V214" s="534"/>
      <c r="W214" s="638"/>
      <c r="X214" s="639"/>
      <c r="Y214" s="639"/>
      <c r="Z214" s="640"/>
      <c r="AA214" s="534" t="s">
        <v>527</v>
      </c>
      <c r="AB214" s="534"/>
      <c r="AC214" s="186">
        <f>IF(I!J41="",0,"確認申請書 第二面 より")</f>
        <v>0</v>
      </c>
      <c r="AD214" s="152"/>
      <c r="AE214" s="152"/>
      <c r="AF214" s="152"/>
      <c r="AG214" s="152"/>
      <c r="AH214" s="157"/>
      <c r="AI214" s="158"/>
      <c r="AJ214" s="152"/>
      <c r="AK214" s="152"/>
      <c r="AL214" s="152"/>
      <c r="AM214" s="152"/>
    </row>
    <row r="215" spans="1:39" ht="13.5" customHeight="1" x14ac:dyDescent="0.15">
      <c r="A215" s="534"/>
      <c r="B215" s="535" t="s">
        <v>1406</v>
      </c>
      <c r="C215" s="536"/>
      <c r="D215" s="534"/>
      <c r="E215" s="534"/>
      <c r="F215" s="534"/>
      <c r="G215" s="534"/>
      <c r="H215" s="534"/>
      <c r="I215" s="606"/>
      <c r="J215" s="607"/>
      <c r="K215" s="607"/>
      <c r="L215" s="607"/>
      <c r="M215" s="607"/>
      <c r="N215" s="607"/>
      <c r="O215" s="607"/>
      <c r="P215" s="607"/>
      <c r="Q215" s="607"/>
      <c r="R215" s="607"/>
      <c r="S215" s="608"/>
      <c r="T215" s="534"/>
      <c r="U215" s="534"/>
      <c r="V215" s="534"/>
      <c r="W215" s="534"/>
      <c r="X215" s="534"/>
      <c r="Y215" s="534"/>
      <c r="Z215" s="534"/>
      <c r="AA215" s="534"/>
      <c r="AB215" s="534"/>
      <c r="AC215" s="152"/>
      <c r="AD215" s="152"/>
      <c r="AE215" s="152"/>
      <c r="AF215" s="152"/>
      <c r="AG215" s="152"/>
      <c r="AH215" s="157"/>
      <c r="AI215" s="158"/>
      <c r="AJ215" s="152"/>
      <c r="AK215" s="152"/>
      <c r="AL215" s="152"/>
      <c r="AM215" s="152"/>
    </row>
    <row r="216" spans="1:39" ht="13.5" customHeight="1" x14ac:dyDescent="0.15">
      <c r="A216" s="534"/>
      <c r="B216" s="535" t="s">
        <v>1407</v>
      </c>
      <c r="C216" s="536"/>
      <c r="D216" s="534"/>
      <c r="E216" s="534"/>
      <c r="F216" s="534"/>
      <c r="G216" s="534"/>
      <c r="H216" s="534"/>
      <c r="I216" s="536" t="s">
        <v>524</v>
      </c>
      <c r="J216" s="622"/>
      <c r="K216" s="623"/>
      <c r="L216" s="534" t="s">
        <v>674</v>
      </c>
      <c r="M216" s="537"/>
      <c r="N216" s="537"/>
      <c r="O216" s="537"/>
      <c r="P216" s="538"/>
      <c r="Q216" s="622"/>
      <c r="R216" s="624"/>
      <c r="S216" s="623"/>
      <c r="T216" s="534" t="s">
        <v>531</v>
      </c>
      <c r="U216" s="534"/>
      <c r="V216" s="534"/>
      <c r="W216" s="534"/>
      <c r="X216" s="625"/>
      <c r="Y216" s="626"/>
      <c r="Z216" s="626"/>
      <c r="AA216" s="627"/>
      <c r="AB216" s="534" t="s">
        <v>527</v>
      </c>
      <c r="AC216" s="152"/>
      <c r="AD216" s="152"/>
      <c r="AE216" s="152"/>
      <c r="AF216" s="152"/>
      <c r="AG216" s="152"/>
      <c r="AH216" s="157"/>
      <c r="AI216" s="158"/>
      <c r="AJ216" s="152"/>
      <c r="AK216" s="152"/>
      <c r="AL216" s="152"/>
      <c r="AM216" s="152"/>
    </row>
    <row r="217" spans="1:39" ht="13.5" customHeight="1" x14ac:dyDescent="0.15">
      <c r="A217" s="534"/>
      <c r="B217" s="535"/>
      <c r="C217" s="536"/>
      <c r="D217" s="534"/>
      <c r="E217" s="534"/>
      <c r="F217" s="534"/>
      <c r="G217" s="534"/>
      <c r="H217" s="534"/>
      <c r="I217" s="628"/>
      <c r="J217" s="629"/>
      <c r="K217" s="629"/>
      <c r="L217" s="629"/>
      <c r="M217" s="629"/>
      <c r="N217" s="629"/>
      <c r="O217" s="629"/>
      <c r="P217" s="629"/>
      <c r="Q217" s="629"/>
      <c r="R217" s="629"/>
      <c r="S217" s="629"/>
      <c r="T217" s="630"/>
      <c r="U217" s="630"/>
      <c r="V217" s="630"/>
      <c r="W217" s="630"/>
      <c r="X217" s="630"/>
      <c r="Y217" s="630"/>
      <c r="Z217" s="630"/>
      <c r="AA217" s="631"/>
      <c r="AB217" s="534"/>
      <c r="AC217" s="152"/>
      <c r="AD217" s="152"/>
      <c r="AE217" s="152"/>
      <c r="AF217" s="152"/>
      <c r="AG217" s="152"/>
      <c r="AH217" s="157"/>
      <c r="AI217" s="158"/>
      <c r="AJ217" s="152"/>
      <c r="AK217" s="152"/>
      <c r="AL217" s="152"/>
      <c r="AM217" s="152"/>
    </row>
    <row r="218" spans="1:39" ht="13.5" customHeight="1" x14ac:dyDescent="0.15">
      <c r="A218" s="534"/>
      <c r="B218" s="535" t="s">
        <v>1408</v>
      </c>
      <c r="C218" s="536"/>
      <c r="D218" s="534"/>
      <c r="E218" s="534"/>
      <c r="F218" s="534"/>
      <c r="G218" s="534"/>
      <c r="H218" s="534"/>
      <c r="I218" s="632"/>
      <c r="J218" s="633"/>
      <c r="K218" s="633"/>
      <c r="L218" s="634"/>
      <c r="M218" s="534"/>
      <c r="N218" s="534"/>
      <c r="O218" s="534"/>
      <c r="P218" s="534"/>
      <c r="Q218" s="534"/>
      <c r="R218" s="534"/>
      <c r="S218" s="534"/>
      <c r="T218" s="534"/>
      <c r="U218" s="534"/>
      <c r="V218" s="534"/>
      <c r="W218" s="534"/>
      <c r="X218" s="534"/>
      <c r="Y218" s="534"/>
      <c r="Z218" s="534"/>
      <c r="AA218" s="534"/>
      <c r="AB218" s="534"/>
      <c r="AC218" s="152"/>
      <c r="AD218" s="152"/>
      <c r="AE218" s="152"/>
      <c r="AF218" s="152"/>
      <c r="AG218" s="152"/>
      <c r="AH218" s="157"/>
      <c r="AI218" s="158"/>
      <c r="AJ218" s="152"/>
      <c r="AK218" s="152"/>
      <c r="AL218" s="152"/>
      <c r="AM218" s="152"/>
    </row>
    <row r="219" spans="1:39" ht="13.5" customHeight="1" x14ac:dyDescent="0.15">
      <c r="A219" s="534"/>
      <c r="B219" s="535" t="s">
        <v>1409</v>
      </c>
      <c r="C219" s="536"/>
      <c r="D219" s="534"/>
      <c r="E219" s="534"/>
      <c r="F219" s="534"/>
      <c r="G219" s="534"/>
      <c r="H219" s="534"/>
      <c r="I219" s="606"/>
      <c r="J219" s="607"/>
      <c r="K219" s="607"/>
      <c r="L219" s="607"/>
      <c r="M219" s="607"/>
      <c r="N219" s="607"/>
      <c r="O219" s="607"/>
      <c r="P219" s="607"/>
      <c r="Q219" s="607"/>
      <c r="R219" s="607"/>
      <c r="S219" s="607"/>
      <c r="T219" s="607"/>
      <c r="U219" s="607"/>
      <c r="V219" s="607"/>
      <c r="W219" s="607"/>
      <c r="X219" s="607"/>
      <c r="Y219" s="607"/>
      <c r="Z219" s="607"/>
      <c r="AA219" s="608"/>
      <c r="AB219" s="534"/>
      <c r="AC219" s="152"/>
      <c r="AD219" s="152"/>
      <c r="AE219" s="152"/>
      <c r="AF219" s="152"/>
      <c r="AG219" s="152"/>
      <c r="AH219" s="157"/>
      <c r="AI219" s="158"/>
      <c r="AJ219" s="152"/>
      <c r="AK219" s="152"/>
      <c r="AL219" s="152"/>
      <c r="AM219" s="152"/>
    </row>
    <row r="220" spans="1:39" ht="13.5" customHeight="1" x14ac:dyDescent="0.15">
      <c r="A220" s="534"/>
      <c r="B220" s="535" t="s">
        <v>1410</v>
      </c>
      <c r="C220" s="536"/>
      <c r="D220" s="534"/>
      <c r="E220" s="534"/>
      <c r="F220" s="534"/>
      <c r="G220" s="534"/>
      <c r="H220" s="534"/>
      <c r="I220" s="606"/>
      <c r="J220" s="607"/>
      <c r="K220" s="607"/>
      <c r="L220" s="607"/>
      <c r="M220" s="607"/>
      <c r="N220" s="607"/>
      <c r="O220" s="608"/>
      <c r="P220" s="534"/>
      <c r="Q220" s="534"/>
      <c r="R220" s="534"/>
      <c r="S220" s="534"/>
      <c r="T220" s="534"/>
      <c r="U220" s="534"/>
      <c r="V220" s="534"/>
      <c r="W220" s="534"/>
      <c r="X220" s="534"/>
      <c r="Y220" s="534"/>
      <c r="Z220" s="534"/>
      <c r="AA220" s="534"/>
      <c r="AB220" s="534"/>
      <c r="AC220" s="152"/>
      <c r="AD220" s="152"/>
      <c r="AE220" s="152"/>
      <c r="AF220" s="152"/>
      <c r="AG220" s="152"/>
      <c r="AH220" s="157"/>
      <c r="AI220" s="158"/>
      <c r="AJ220" s="152"/>
      <c r="AK220" s="152"/>
      <c r="AL220" s="152"/>
      <c r="AM220" s="152"/>
    </row>
    <row r="221" spans="1:39" ht="13.5" customHeight="1" x14ac:dyDescent="0.15">
      <c r="A221" s="534"/>
      <c r="B221" s="613" t="s">
        <v>1415</v>
      </c>
      <c r="C221" s="614"/>
      <c r="D221" s="614"/>
      <c r="E221" s="614"/>
      <c r="F221" s="614"/>
      <c r="G221" s="614"/>
      <c r="H221" s="615"/>
      <c r="I221" s="610"/>
      <c r="J221" s="611"/>
      <c r="K221" s="611"/>
      <c r="L221" s="611"/>
      <c r="M221" s="611"/>
      <c r="N221" s="611"/>
      <c r="O221" s="611"/>
      <c r="P221" s="611"/>
      <c r="Q221" s="611"/>
      <c r="R221" s="611"/>
      <c r="S221" s="611"/>
      <c r="T221" s="611"/>
      <c r="U221" s="611"/>
      <c r="V221" s="611"/>
      <c r="W221" s="611"/>
      <c r="X221" s="611"/>
      <c r="Y221" s="611"/>
      <c r="Z221" s="611"/>
      <c r="AA221" s="612"/>
      <c r="AB221" s="534"/>
      <c r="AC221" s="152"/>
      <c r="AD221" s="152"/>
      <c r="AE221" s="152"/>
      <c r="AF221" s="152"/>
      <c r="AG221" s="152"/>
      <c r="AH221" s="157"/>
      <c r="AI221" s="158"/>
      <c r="AJ221" s="152"/>
      <c r="AK221" s="152"/>
      <c r="AL221" s="152"/>
      <c r="AM221" s="152"/>
    </row>
    <row r="222" spans="1:39" ht="13.5" customHeight="1" x14ac:dyDescent="0.15">
      <c r="A222" s="152"/>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7"/>
      <c r="AI222" s="158"/>
      <c r="AJ222" s="152"/>
      <c r="AK222" s="152"/>
      <c r="AL222" s="152"/>
      <c r="AM222" s="152"/>
    </row>
    <row r="223" spans="1:39" ht="13.5" customHeight="1" x14ac:dyDescent="0.15">
      <c r="A223" s="534" t="s">
        <v>1414</v>
      </c>
      <c r="B223" s="534"/>
      <c r="C223" s="534"/>
      <c r="D223" s="534"/>
      <c r="E223" s="534"/>
      <c r="F223" s="534"/>
      <c r="G223" s="534"/>
      <c r="H223" s="534"/>
      <c r="I223" s="534"/>
      <c r="J223" s="534"/>
      <c r="K223" s="534"/>
      <c r="L223" s="534"/>
      <c r="M223" s="534"/>
      <c r="N223" s="534"/>
      <c r="O223" s="534"/>
      <c r="P223" s="534"/>
      <c r="Q223" s="534"/>
      <c r="R223" s="534"/>
      <c r="S223" s="534"/>
      <c r="T223" s="534"/>
      <c r="U223" s="534"/>
      <c r="V223" s="534"/>
      <c r="W223" s="534"/>
      <c r="X223" s="534"/>
      <c r="Y223" s="534"/>
      <c r="Z223" s="534"/>
      <c r="AA223" s="534"/>
      <c r="AB223" s="534"/>
      <c r="AC223" s="152"/>
      <c r="AD223" s="152"/>
      <c r="AE223" s="152"/>
      <c r="AF223" s="152"/>
      <c r="AG223" s="152"/>
      <c r="AH223" s="157"/>
      <c r="AI223" s="158"/>
      <c r="AJ223" s="152"/>
      <c r="AK223" s="152"/>
      <c r="AL223" s="152"/>
      <c r="AM223" s="152"/>
    </row>
    <row r="224" spans="1:39" ht="13.5" customHeight="1" x14ac:dyDescent="0.15">
      <c r="A224" s="534"/>
      <c r="B224" s="535" t="s">
        <v>1405</v>
      </c>
      <c r="C224" s="536"/>
      <c r="D224" s="534"/>
      <c r="E224" s="534"/>
      <c r="F224" s="534"/>
      <c r="G224" s="534"/>
      <c r="H224" s="534"/>
      <c r="I224" s="536" t="s">
        <v>524</v>
      </c>
      <c r="J224" s="622"/>
      <c r="K224" s="623"/>
      <c r="L224" s="534" t="s">
        <v>525</v>
      </c>
      <c r="M224" s="534"/>
      <c r="N224" s="534"/>
      <c r="O224" s="536" t="s">
        <v>524</v>
      </c>
      <c r="P224" s="635"/>
      <c r="Q224" s="636"/>
      <c r="R224" s="636"/>
      <c r="S224" s="637"/>
      <c r="T224" s="534" t="s">
        <v>526</v>
      </c>
      <c r="U224" s="534"/>
      <c r="V224" s="534"/>
      <c r="W224" s="638"/>
      <c r="X224" s="639"/>
      <c r="Y224" s="639"/>
      <c r="Z224" s="640"/>
      <c r="AA224" s="534" t="s">
        <v>527</v>
      </c>
      <c r="AB224" s="534"/>
      <c r="AC224" s="186">
        <f>IF(I!J52="",0,"確認申請書 第二面 より")</f>
        <v>0</v>
      </c>
      <c r="AD224" s="152"/>
      <c r="AE224" s="152"/>
      <c r="AF224" s="152"/>
      <c r="AG224" s="152"/>
      <c r="AH224" s="157"/>
      <c r="AI224" s="158"/>
      <c r="AJ224" s="152"/>
      <c r="AK224" s="152"/>
      <c r="AL224" s="152"/>
      <c r="AM224" s="152"/>
    </row>
    <row r="225" spans="1:39" ht="13.5" customHeight="1" x14ac:dyDescent="0.15">
      <c r="A225" s="534"/>
      <c r="B225" s="535" t="s">
        <v>1406</v>
      </c>
      <c r="C225" s="536"/>
      <c r="D225" s="534"/>
      <c r="E225" s="534"/>
      <c r="F225" s="534"/>
      <c r="G225" s="534"/>
      <c r="H225" s="534"/>
      <c r="I225" s="606"/>
      <c r="J225" s="607"/>
      <c r="K225" s="607"/>
      <c r="L225" s="607"/>
      <c r="M225" s="607"/>
      <c r="N225" s="607"/>
      <c r="O225" s="607"/>
      <c r="P225" s="607"/>
      <c r="Q225" s="607"/>
      <c r="R225" s="607"/>
      <c r="S225" s="608"/>
      <c r="T225" s="534"/>
      <c r="U225" s="534"/>
      <c r="V225" s="534"/>
      <c r="W225" s="534"/>
      <c r="X225" s="534"/>
      <c r="Y225" s="534"/>
      <c r="Z225" s="534"/>
      <c r="AA225" s="534"/>
      <c r="AB225" s="534"/>
      <c r="AC225" s="152"/>
      <c r="AD225" s="152"/>
      <c r="AE225" s="152"/>
      <c r="AF225" s="152"/>
      <c r="AG225" s="152"/>
      <c r="AH225" s="157"/>
      <c r="AI225" s="158"/>
      <c r="AJ225" s="152"/>
      <c r="AK225" s="152"/>
      <c r="AL225" s="152"/>
      <c r="AM225" s="152"/>
    </row>
    <row r="226" spans="1:39" ht="13.5" customHeight="1" x14ac:dyDescent="0.15">
      <c r="A226" s="534"/>
      <c r="B226" s="535" t="s">
        <v>1407</v>
      </c>
      <c r="C226" s="536"/>
      <c r="D226" s="534"/>
      <c r="E226" s="534"/>
      <c r="F226" s="534"/>
      <c r="G226" s="534"/>
      <c r="H226" s="534"/>
      <c r="I226" s="536" t="s">
        <v>524</v>
      </c>
      <c r="J226" s="622"/>
      <c r="K226" s="623"/>
      <c r="L226" s="534" t="s">
        <v>674</v>
      </c>
      <c r="M226" s="537"/>
      <c r="N226" s="537"/>
      <c r="O226" s="537"/>
      <c r="P226" s="538"/>
      <c r="Q226" s="622"/>
      <c r="R226" s="624"/>
      <c r="S226" s="623"/>
      <c r="T226" s="534" t="s">
        <v>531</v>
      </c>
      <c r="U226" s="534"/>
      <c r="V226" s="534"/>
      <c r="W226" s="534"/>
      <c r="X226" s="638"/>
      <c r="Y226" s="639"/>
      <c r="Z226" s="639"/>
      <c r="AA226" s="640"/>
      <c r="AB226" s="534" t="s">
        <v>527</v>
      </c>
      <c r="AC226" s="152"/>
      <c r="AD226" s="152"/>
      <c r="AE226" s="152"/>
      <c r="AF226" s="152"/>
      <c r="AG226" s="152"/>
      <c r="AH226" s="157"/>
      <c r="AI226" s="158"/>
      <c r="AJ226" s="152"/>
      <c r="AK226" s="152"/>
      <c r="AL226" s="152"/>
      <c r="AM226" s="152"/>
    </row>
    <row r="227" spans="1:39" ht="13.5" customHeight="1" x14ac:dyDescent="0.15">
      <c r="A227" s="534"/>
      <c r="B227" s="535"/>
      <c r="C227" s="536"/>
      <c r="D227" s="534"/>
      <c r="E227" s="534"/>
      <c r="F227" s="534"/>
      <c r="G227" s="534"/>
      <c r="H227" s="534"/>
      <c r="I227" s="628"/>
      <c r="J227" s="629"/>
      <c r="K227" s="629"/>
      <c r="L227" s="629"/>
      <c r="M227" s="629"/>
      <c r="N227" s="629"/>
      <c r="O227" s="629"/>
      <c r="P227" s="629"/>
      <c r="Q227" s="629"/>
      <c r="R227" s="629"/>
      <c r="S227" s="629"/>
      <c r="T227" s="629"/>
      <c r="U227" s="629"/>
      <c r="V227" s="629"/>
      <c r="W227" s="629"/>
      <c r="X227" s="629"/>
      <c r="Y227" s="629"/>
      <c r="Z227" s="629"/>
      <c r="AA227" s="641"/>
      <c r="AB227" s="534"/>
      <c r="AC227" s="152"/>
      <c r="AD227" s="152"/>
      <c r="AE227" s="152"/>
      <c r="AF227" s="152"/>
      <c r="AG227" s="152"/>
      <c r="AH227" s="157"/>
      <c r="AI227" s="158"/>
      <c r="AJ227" s="152"/>
      <c r="AK227" s="152"/>
      <c r="AL227" s="152"/>
      <c r="AM227" s="152"/>
    </row>
    <row r="228" spans="1:39" ht="13.5" customHeight="1" x14ac:dyDescent="0.15">
      <c r="A228" s="534"/>
      <c r="B228" s="535" t="s">
        <v>1408</v>
      </c>
      <c r="C228" s="536"/>
      <c r="D228" s="534"/>
      <c r="E228" s="534"/>
      <c r="F228" s="534"/>
      <c r="G228" s="534"/>
      <c r="H228" s="534"/>
      <c r="I228" s="606"/>
      <c r="J228" s="607"/>
      <c r="K228" s="607"/>
      <c r="L228" s="608"/>
      <c r="M228" s="534"/>
      <c r="N228" s="534"/>
      <c r="O228" s="534"/>
      <c r="P228" s="534"/>
      <c r="Q228" s="534"/>
      <c r="R228" s="534"/>
      <c r="S228" s="534"/>
      <c r="T228" s="534"/>
      <c r="U228" s="534"/>
      <c r="V228" s="534"/>
      <c r="W228" s="534"/>
      <c r="X228" s="534"/>
      <c r="Y228" s="534"/>
      <c r="Z228" s="534"/>
      <c r="AA228" s="534"/>
      <c r="AB228" s="534"/>
      <c r="AC228" s="152"/>
      <c r="AD228" s="152"/>
      <c r="AE228" s="152"/>
      <c r="AF228" s="152"/>
      <c r="AG228" s="152"/>
      <c r="AH228" s="157"/>
      <c r="AI228" s="158"/>
      <c r="AJ228" s="152"/>
      <c r="AK228" s="152"/>
      <c r="AL228" s="152"/>
      <c r="AM228" s="152"/>
    </row>
    <row r="229" spans="1:39" ht="13.5" customHeight="1" x14ac:dyDescent="0.15">
      <c r="A229" s="534"/>
      <c r="B229" s="535" t="s">
        <v>1409</v>
      </c>
      <c r="C229" s="536"/>
      <c r="D229" s="534"/>
      <c r="E229" s="534"/>
      <c r="F229" s="534"/>
      <c r="G229" s="534"/>
      <c r="H229" s="534"/>
      <c r="I229" s="606"/>
      <c r="J229" s="607"/>
      <c r="K229" s="607"/>
      <c r="L229" s="607"/>
      <c r="M229" s="607"/>
      <c r="N229" s="607"/>
      <c r="O229" s="607"/>
      <c r="P229" s="607"/>
      <c r="Q229" s="607"/>
      <c r="R229" s="607"/>
      <c r="S229" s="607"/>
      <c r="T229" s="607"/>
      <c r="U229" s="607"/>
      <c r="V229" s="607"/>
      <c r="W229" s="607"/>
      <c r="X229" s="607"/>
      <c r="Y229" s="607"/>
      <c r="Z229" s="607"/>
      <c r="AA229" s="608"/>
      <c r="AB229" s="534"/>
      <c r="AC229" s="152"/>
      <c r="AD229" s="152"/>
      <c r="AE229" s="152"/>
      <c r="AF229" s="152"/>
      <c r="AG229" s="152"/>
      <c r="AH229" s="157"/>
      <c r="AI229" s="158"/>
      <c r="AJ229" s="152"/>
      <c r="AK229" s="152"/>
      <c r="AL229" s="152"/>
      <c r="AM229" s="152"/>
    </row>
    <row r="230" spans="1:39" ht="13.5" customHeight="1" x14ac:dyDescent="0.15">
      <c r="A230" s="534"/>
      <c r="B230" s="535" t="s">
        <v>1410</v>
      </c>
      <c r="C230" s="536"/>
      <c r="D230" s="534"/>
      <c r="E230" s="534"/>
      <c r="F230" s="534"/>
      <c r="G230" s="534"/>
      <c r="H230" s="534"/>
      <c r="I230" s="606"/>
      <c r="J230" s="607"/>
      <c r="K230" s="607"/>
      <c r="L230" s="607"/>
      <c r="M230" s="607"/>
      <c r="N230" s="607"/>
      <c r="O230" s="608"/>
      <c r="P230" s="534"/>
      <c r="Q230" s="534"/>
      <c r="R230" s="534"/>
      <c r="S230" s="534"/>
      <c r="T230" s="534"/>
      <c r="U230" s="534"/>
      <c r="V230" s="534"/>
      <c r="W230" s="534"/>
      <c r="X230" s="534"/>
      <c r="Y230" s="534"/>
      <c r="Z230" s="534"/>
      <c r="AA230" s="534"/>
      <c r="AB230" s="534"/>
      <c r="AC230" s="152"/>
      <c r="AD230" s="152"/>
      <c r="AE230" s="152"/>
      <c r="AF230" s="152"/>
      <c r="AG230" s="152"/>
      <c r="AH230" s="157"/>
      <c r="AI230" s="158"/>
      <c r="AJ230" s="152"/>
      <c r="AK230" s="152"/>
      <c r="AL230" s="152"/>
      <c r="AM230" s="152"/>
    </row>
    <row r="231" spans="1:39" ht="13.5" customHeight="1" x14ac:dyDescent="0.15">
      <c r="A231" s="534"/>
      <c r="B231" s="613" t="s">
        <v>1415</v>
      </c>
      <c r="C231" s="614"/>
      <c r="D231" s="614"/>
      <c r="E231" s="614"/>
      <c r="F231" s="614"/>
      <c r="G231" s="614"/>
      <c r="H231" s="615"/>
      <c r="I231" s="610"/>
      <c r="J231" s="642"/>
      <c r="K231" s="642"/>
      <c r="L231" s="642"/>
      <c r="M231" s="642"/>
      <c r="N231" s="642"/>
      <c r="O231" s="642"/>
      <c r="P231" s="642"/>
      <c r="Q231" s="642"/>
      <c r="R231" s="642"/>
      <c r="S231" s="642"/>
      <c r="T231" s="642"/>
      <c r="U231" s="642"/>
      <c r="V231" s="642"/>
      <c r="W231" s="642"/>
      <c r="X231" s="642"/>
      <c r="Y231" s="642"/>
      <c r="Z231" s="642"/>
      <c r="AA231" s="643"/>
      <c r="AB231" s="534"/>
      <c r="AC231" s="152"/>
      <c r="AD231" s="152"/>
      <c r="AE231" s="152"/>
      <c r="AF231" s="152"/>
      <c r="AG231" s="152"/>
      <c r="AH231" s="157"/>
      <c r="AI231" s="158"/>
      <c r="AJ231" s="152"/>
      <c r="AK231" s="152"/>
      <c r="AL231" s="152"/>
      <c r="AM231" s="152"/>
    </row>
    <row r="232" spans="1:39" ht="13.5" customHeight="1" x14ac:dyDescent="0.15">
      <c r="A232" s="152"/>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7"/>
      <c r="AI232" s="158"/>
      <c r="AJ232" s="152"/>
      <c r="AK232" s="152"/>
      <c r="AL232" s="152"/>
      <c r="AM232" s="152"/>
    </row>
    <row r="233" spans="1:39" ht="13.5" customHeight="1" x14ac:dyDescent="0.15">
      <c r="A233" s="534" t="s">
        <v>1413</v>
      </c>
      <c r="B233" s="534"/>
      <c r="C233" s="534"/>
      <c r="D233" s="534"/>
      <c r="E233" s="534"/>
      <c r="F233" s="534"/>
      <c r="G233" s="534"/>
      <c r="H233" s="534"/>
      <c r="I233" s="534"/>
      <c r="J233" s="534"/>
      <c r="K233" s="534"/>
      <c r="L233" s="534"/>
      <c r="M233" s="534"/>
      <c r="N233" s="534"/>
      <c r="O233" s="534"/>
      <c r="P233" s="534"/>
      <c r="Q233" s="534"/>
      <c r="R233" s="534"/>
      <c r="S233" s="534"/>
      <c r="T233" s="534"/>
      <c r="U233" s="534"/>
      <c r="V233" s="534"/>
      <c r="W233" s="534"/>
      <c r="X233" s="534"/>
      <c r="Y233" s="534"/>
      <c r="Z233" s="534"/>
      <c r="AA233" s="534"/>
      <c r="AB233" s="534"/>
      <c r="AC233" s="152"/>
      <c r="AD233" s="152"/>
      <c r="AE233" s="152"/>
      <c r="AF233" s="152"/>
      <c r="AG233" s="152"/>
      <c r="AH233" s="157"/>
      <c r="AI233" s="158"/>
      <c r="AJ233" s="152"/>
      <c r="AK233" s="152"/>
      <c r="AL233" s="152"/>
      <c r="AM233" s="152"/>
    </row>
    <row r="234" spans="1:39" ht="13.5" customHeight="1" x14ac:dyDescent="0.15">
      <c r="A234" s="534"/>
      <c r="B234" s="535" t="s">
        <v>1405</v>
      </c>
      <c r="C234" s="536"/>
      <c r="D234" s="534"/>
      <c r="E234" s="534"/>
      <c r="F234" s="534"/>
      <c r="G234" s="534"/>
      <c r="H234" s="534"/>
      <c r="I234" s="536" t="s">
        <v>524</v>
      </c>
      <c r="J234" s="622"/>
      <c r="K234" s="623"/>
      <c r="L234" s="534" t="s">
        <v>525</v>
      </c>
      <c r="M234" s="534"/>
      <c r="N234" s="534"/>
      <c r="O234" s="536" t="s">
        <v>524</v>
      </c>
      <c r="P234" s="635"/>
      <c r="Q234" s="636"/>
      <c r="R234" s="636"/>
      <c r="S234" s="637"/>
      <c r="T234" s="534" t="s">
        <v>526</v>
      </c>
      <c r="U234" s="534"/>
      <c r="V234" s="534"/>
      <c r="W234" s="638"/>
      <c r="X234" s="639"/>
      <c r="Y234" s="639"/>
      <c r="Z234" s="640"/>
      <c r="AA234" s="534" t="s">
        <v>527</v>
      </c>
      <c r="AB234" s="534"/>
      <c r="AC234" s="186">
        <f>IF(I!J62="",0,"確認申請書 第二面 より")</f>
        <v>0</v>
      </c>
      <c r="AD234" s="152"/>
      <c r="AE234" s="152"/>
      <c r="AF234" s="152"/>
      <c r="AG234" s="152"/>
      <c r="AH234" s="157"/>
      <c r="AI234" s="158"/>
      <c r="AJ234" s="152"/>
      <c r="AK234" s="152"/>
      <c r="AL234" s="152"/>
      <c r="AM234" s="152"/>
    </row>
    <row r="235" spans="1:39" ht="13.5" customHeight="1" x14ac:dyDescent="0.15">
      <c r="A235" s="534"/>
      <c r="B235" s="535" t="s">
        <v>1406</v>
      </c>
      <c r="C235" s="536"/>
      <c r="D235" s="534"/>
      <c r="E235" s="534"/>
      <c r="F235" s="534"/>
      <c r="G235" s="534"/>
      <c r="H235" s="534"/>
      <c r="I235" s="606"/>
      <c r="J235" s="607"/>
      <c r="K235" s="607"/>
      <c r="L235" s="607"/>
      <c r="M235" s="607"/>
      <c r="N235" s="607"/>
      <c r="O235" s="607"/>
      <c r="P235" s="607"/>
      <c r="Q235" s="607"/>
      <c r="R235" s="607"/>
      <c r="S235" s="608"/>
      <c r="T235" s="534"/>
      <c r="U235" s="534"/>
      <c r="V235" s="534"/>
      <c r="W235" s="534"/>
      <c r="X235" s="534"/>
      <c r="Y235" s="534"/>
      <c r="Z235" s="534"/>
      <c r="AA235" s="534"/>
      <c r="AB235" s="534"/>
      <c r="AC235" s="152"/>
      <c r="AD235" s="152"/>
      <c r="AE235" s="152"/>
      <c r="AF235" s="152"/>
      <c r="AG235" s="152"/>
      <c r="AH235" s="157"/>
      <c r="AI235" s="158"/>
      <c r="AJ235" s="152"/>
      <c r="AK235" s="152"/>
      <c r="AL235" s="152"/>
      <c r="AM235" s="152"/>
    </row>
    <row r="236" spans="1:39" ht="13.5" customHeight="1" x14ac:dyDescent="0.15">
      <c r="A236" s="534"/>
      <c r="B236" s="535" t="s">
        <v>1407</v>
      </c>
      <c r="C236" s="536"/>
      <c r="D236" s="534"/>
      <c r="E236" s="534"/>
      <c r="F236" s="534"/>
      <c r="G236" s="534"/>
      <c r="H236" s="534"/>
      <c r="I236" s="536" t="s">
        <v>524</v>
      </c>
      <c r="J236" s="622"/>
      <c r="K236" s="623"/>
      <c r="L236" s="534" t="s">
        <v>674</v>
      </c>
      <c r="M236" s="537"/>
      <c r="N236" s="537"/>
      <c r="O236" s="537"/>
      <c r="P236" s="538"/>
      <c r="Q236" s="622"/>
      <c r="R236" s="624"/>
      <c r="S236" s="623"/>
      <c r="T236" s="534" t="s">
        <v>531</v>
      </c>
      <c r="U236" s="534"/>
      <c r="V236" s="534"/>
      <c r="W236" s="534"/>
      <c r="X236" s="625"/>
      <c r="Y236" s="626"/>
      <c r="Z236" s="626"/>
      <c r="AA236" s="627"/>
      <c r="AB236" s="534" t="s">
        <v>527</v>
      </c>
      <c r="AC236" s="152"/>
      <c r="AD236" s="152"/>
      <c r="AE236" s="152"/>
      <c r="AF236" s="152"/>
      <c r="AG236" s="152"/>
      <c r="AH236" s="157"/>
      <c r="AI236" s="158"/>
      <c r="AJ236" s="152"/>
      <c r="AK236" s="152"/>
      <c r="AL236" s="152"/>
      <c r="AM236" s="152"/>
    </row>
    <row r="237" spans="1:39" ht="13.5" customHeight="1" x14ac:dyDescent="0.15">
      <c r="A237" s="534"/>
      <c r="B237" s="535"/>
      <c r="C237" s="536"/>
      <c r="D237" s="534"/>
      <c r="E237" s="534"/>
      <c r="F237" s="534"/>
      <c r="G237" s="534"/>
      <c r="H237" s="534"/>
      <c r="I237" s="628"/>
      <c r="J237" s="629"/>
      <c r="K237" s="629"/>
      <c r="L237" s="629"/>
      <c r="M237" s="629"/>
      <c r="N237" s="629"/>
      <c r="O237" s="629"/>
      <c r="P237" s="629"/>
      <c r="Q237" s="629"/>
      <c r="R237" s="629"/>
      <c r="S237" s="629"/>
      <c r="T237" s="630"/>
      <c r="U237" s="630"/>
      <c r="V237" s="630"/>
      <c r="W237" s="630"/>
      <c r="X237" s="630"/>
      <c r="Y237" s="630"/>
      <c r="Z237" s="630"/>
      <c r="AA237" s="631"/>
      <c r="AB237" s="534"/>
      <c r="AC237" s="152"/>
      <c r="AD237" s="152"/>
      <c r="AE237" s="152"/>
      <c r="AF237" s="152"/>
      <c r="AG237" s="152"/>
      <c r="AH237" s="157"/>
      <c r="AI237" s="158"/>
      <c r="AJ237" s="152"/>
      <c r="AK237" s="152"/>
      <c r="AL237" s="152"/>
      <c r="AM237" s="152"/>
    </row>
    <row r="238" spans="1:39" ht="13.5" customHeight="1" x14ac:dyDescent="0.15">
      <c r="A238" s="534"/>
      <c r="B238" s="535" t="s">
        <v>1408</v>
      </c>
      <c r="C238" s="536"/>
      <c r="D238" s="534"/>
      <c r="E238" s="534"/>
      <c r="F238" s="534"/>
      <c r="G238" s="534"/>
      <c r="H238" s="534"/>
      <c r="I238" s="632"/>
      <c r="J238" s="633"/>
      <c r="K238" s="633"/>
      <c r="L238" s="634"/>
      <c r="M238" s="534"/>
      <c r="N238" s="534"/>
      <c r="O238" s="534"/>
      <c r="P238" s="534"/>
      <c r="Q238" s="534"/>
      <c r="R238" s="534"/>
      <c r="S238" s="534"/>
      <c r="T238" s="534"/>
      <c r="U238" s="534"/>
      <c r="V238" s="534"/>
      <c r="W238" s="534"/>
      <c r="X238" s="534"/>
      <c r="Y238" s="534"/>
      <c r="Z238" s="534"/>
      <c r="AA238" s="534"/>
      <c r="AB238" s="534"/>
      <c r="AC238" s="152"/>
      <c r="AD238" s="152"/>
      <c r="AE238" s="152"/>
      <c r="AF238" s="152"/>
      <c r="AG238" s="152"/>
      <c r="AH238" s="157"/>
      <c r="AI238" s="158"/>
      <c r="AJ238" s="152"/>
      <c r="AK238" s="152"/>
      <c r="AL238" s="152"/>
      <c r="AM238" s="152"/>
    </row>
    <row r="239" spans="1:39" ht="13.5" customHeight="1" x14ac:dyDescent="0.15">
      <c r="A239" s="534"/>
      <c r="B239" s="535" t="s">
        <v>1409</v>
      </c>
      <c r="C239" s="536"/>
      <c r="D239" s="534"/>
      <c r="E239" s="534"/>
      <c r="F239" s="534"/>
      <c r="G239" s="534"/>
      <c r="H239" s="534"/>
      <c r="I239" s="606"/>
      <c r="J239" s="607"/>
      <c r="K239" s="607"/>
      <c r="L239" s="607"/>
      <c r="M239" s="607"/>
      <c r="N239" s="607"/>
      <c r="O239" s="607"/>
      <c r="P239" s="607"/>
      <c r="Q239" s="607"/>
      <c r="R239" s="607"/>
      <c r="S239" s="607"/>
      <c r="T239" s="607"/>
      <c r="U239" s="607"/>
      <c r="V239" s="607"/>
      <c r="W239" s="607"/>
      <c r="X239" s="607"/>
      <c r="Y239" s="607"/>
      <c r="Z239" s="607"/>
      <c r="AA239" s="608"/>
      <c r="AB239" s="534"/>
      <c r="AC239" s="152"/>
      <c r="AD239" s="152"/>
      <c r="AE239" s="152"/>
      <c r="AF239" s="152"/>
      <c r="AG239" s="152"/>
      <c r="AH239" s="157"/>
      <c r="AI239" s="158"/>
      <c r="AJ239" s="152"/>
      <c r="AK239" s="152"/>
      <c r="AL239" s="152"/>
      <c r="AM239" s="152"/>
    </row>
    <row r="240" spans="1:39" ht="13.5" customHeight="1" x14ac:dyDescent="0.15">
      <c r="A240" s="534"/>
      <c r="B240" s="535" t="s">
        <v>1410</v>
      </c>
      <c r="C240" s="536"/>
      <c r="D240" s="534"/>
      <c r="E240" s="534"/>
      <c r="F240" s="534"/>
      <c r="G240" s="534"/>
      <c r="H240" s="534"/>
      <c r="I240" s="606"/>
      <c r="J240" s="607"/>
      <c r="K240" s="607"/>
      <c r="L240" s="607"/>
      <c r="M240" s="607"/>
      <c r="N240" s="607"/>
      <c r="O240" s="608"/>
      <c r="P240" s="534"/>
      <c r="Q240" s="534"/>
      <c r="R240" s="534"/>
      <c r="S240" s="534"/>
      <c r="T240" s="534"/>
      <c r="U240" s="534"/>
      <c r="V240" s="534"/>
      <c r="W240" s="534"/>
      <c r="X240" s="534"/>
      <c r="Y240" s="534"/>
      <c r="Z240" s="534"/>
      <c r="AA240" s="534"/>
      <c r="AB240" s="534"/>
      <c r="AC240" s="152"/>
      <c r="AD240" s="152"/>
      <c r="AE240" s="152"/>
      <c r="AF240" s="152"/>
      <c r="AG240" s="152"/>
      <c r="AH240" s="157"/>
      <c r="AI240" s="158"/>
      <c r="AJ240" s="152"/>
      <c r="AK240" s="152"/>
      <c r="AL240" s="152"/>
      <c r="AM240" s="152"/>
    </row>
    <row r="241" spans="1:39" ht="13.5" customHeight="1" x14ac:dyDescent="0.15">
      <c r="A241" s="534"/>
      <c r="B241" s="613" t="s">
        <v>1415</v>
      </c>
      <c r="C241" s="614"/>
      <c r="D241" s="614"/>
      <c r="E241" s="614"/>
      <c r="F241" s="614"/>
      <c r="G241" s="614"/>
      <c r="H241" s="615"/>
      <c r="I241" s="610"/>
      <c r="J241" s="611"/>
      <c r="K241" s="611"/>
      <c r="L241" s="611"/>
      <c r="M241" s="611"/>
      <c r="N241" s="611"/>
      <c r="O241" s="611"/>
      <c r="P241" s="611"/>
      <c r="Q241" s="611"/>
      <c r="R241" s="611"/>
      <c r="S241" s="611"/>
      <c r="T241" s="611"/>
      <c r="U241" s="611"/>
      <c r="V241" s="611"/>
      <c r="W241" s="611"/>
      <c r="X241" s="611"/>
      <c r="Y241" s="611"/>
      <c r="Z241" s="611"/>
      <c r="AA241" s="612"/>
      <c r="AB241" s="534"/>
      <c r="AC241" s="152"/>
      <c r="AD241" s="152"/>
      <c r="AE241" s="152"/>
      <c r="AF241" s="152"/>
      <c r="AG241" s="152"/>
      <c r="AH241" s="157"/>
      <c r="AI241" s="158"/>
      <c r="AJ241" s="152"/>
      <c r="AK241" s="152"/>
      <c r="AL241" s="152"/>
      <c r="AM241" s="152"/>
    </row>
    <row r="242" spans="1:39" ht="13.5" customHeight="1" x14ac:dyDescent="0.15">
      <c r="A242" s="152"/>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7"/>
      <c r="AI242" s="158"/>
      <c r="AJ242" s="152"/>
      <c r="AK242" s="152"/>
      <c r="AL242" s="152"/>
      <c r="AM242" s="152"/>
    </row>
    <row r="243" spans="1:39" ht="13.5" customHeight="1" x14ac:dyDescent="0.15">
      <c r="A243" s="534" t="s">
        <v>1412</v>
      </c>
      <c r="B243" s="534"/>
      <c r="C243" s="534"/>
      <c r="D243" s="534"/>
      <c r="E243" s="534"/>
      <c r="F243" s="534"/>
      <c r="G243" s="534"/>
      <c r="H243" s="534"/>
      <c r="I243" s="534"/>
      <c r="J243" s="534"/>
      <c r="K243" s="534"/>
      <c r="L243" s="534"/>
      <c r="M243" s="534"/>
      <c r="N243" s="534"/>
      <c r="O243" s="534"/>
      <c r="P243" s="534"/>
      <c r="Q243" s="534"/>
      <c r="R243" s="534"/>
      <c r="S243" s="534"/>
      <c r="T243" s="534"/>
      <c r="U243" s="534"/>
      <c r="V243" s="534"/>
      <c r="W243" s="534"/>
      <c r="X243" s="534"/>
      <c r="Y243" s="534"/>
      <c r="Z243" s="534"/>
      <c r="AA243" s="534"/>
      <c r="AB243" s="534"/>
      <c r="AC243" s="152"/>
      <c r="AD243" s="152"/>
      <c r="AE243" s="152"/>
      <c r="AF243" s="152"/>
      <c r="AG243" s="152"/>
      <c r="AH243" s="157"/>
      <c r="AI243" s="158"/>
      <c r="AJ243" s="152"/>
      <c r="AK243" s="152"/>
      <c r="AL243" s="152"/>
      <c r="AM243" s="152"/>
    </row>
    <row r="244" spans="1:39" ht="13.5" customHeight="1" x14ac:dyDescent="0.15">
      <c r="A244" s="534"/>
      <c r="B244" s="535" t="s">
        <v>1405</v>
      </c>
      <c r="C244" s="536"/>
      <c r="D244" s="534"/>
      <c r="E244" s="534"/>
      <c r="F244" s="534"/>
      <c r="G244" s="534"/>
      <c r="H244" s="534"/>
      <c r="I244" s="536" t="s">
        <v>524</v>
      </c>
      <c r="J244" s="622"/>
      <c r="K244" s="623"/>
      <c r="L244" s="534" t="s">
        <v>525</v>
      </c>
      <c r="M244" s="534"/>
      <c r="N244" s="534"/>
      <c r="O244" s="536" t="s">
        <v>524</v>
      </c>
      <c r="P244" s="635"/>
      <c r="Q244" s="636"/>
      <c r="R244" s="636"/>
      <c r="S244" s="637"/>
      <c r="T244" s="534" t="s">
        <v>526</v>
      </c>
      <c r="U244" s="534"/>
      <c r="V244" s="534"/>
      <c r="W244" s="638"/>
      <c r="X244" s="639"/>
      <c r="Y244" s="639"/>
      <c r="Z244" s="640"/>
      <c r="AA244" s="534" t="s">
        <v>527</v>
      </c>
      <c r="AB244" s="534"/>
      <c r="AC244" s="186">
        <f>IF(I!J72="",0,"確認申請書 第二面 より")</f>
        <v>0</v>
      </c>
      <c r="AD244" s="152"/>
      <c r="AE244" s="152"/>
      <c r="AF244" s="152"/>
      <c r="AG244" s="152"/>
      <c r="AH244" s="157"/>
      <c r="AI244" s="158"/>
      <c r="AJ244" s="152"/>
      <c r="AK244" s="152"/>
      <c r="AL244" s="152"/>
      <c r="AM244" s="152"/>
    </row>
    <row r="245" spans="1:39" ht="13.5" customHeight="1" x14ac:dyDescent="0.15">
      <c r="A245" s="534"/>
      <c r="B245" s="535" t="s">
        <v>1406</v>
      </c>
      <c r="C245" s="536"/>
      <c r="D245" s="534"/>
      <c r="E245" s="534"/>
      <c r="F245" s="534"/>
      <c r="G245" s="534"/>
      <c r="H245" s="534"/>
      <c r="I245" s="606"/>
      <c r="J245" s="607"/>
      <c r="K245" s="607"/>
      <c r="L245" s="607"/>
      <c r="M245" s="607"/>
      <c r="N245" s="607"/>
      <c r="O245" s="607"/>
      <c r="P245" s="607"/>
      <c r="Q245" s="607"/>
      <c r="R245" s="607"/>
      <c r="S245" s="608"/>
      <c r="T245" s="534"/>
      <c r="U245" s="534"/>
      <c r="V245" s="534"/>
      <c r="W245" s="534"/>
      <c r="X245" s="534"/>
      <c r="Y245" s="534"/>
      <c r="Z245" s="534"/>
      <c r="AA245" s="534"/>
      <c r="AB245" s="534"/>
      <c r="AC245" s="152"/>
      <c r="AD245" s="152"/>
      <c r="AE245" s="152"/>
      <c r="AF245" s="152"/>
      <c r="AG245" s="152"/>
      <c r="AH245" s="157"/>
      <c r="AI245" s="158"/>
      <c r="AJ245" s="152"/>
      <c r="AK245" s="152"/>
      <c r="AL245" s="152"/>
      <c r="AM245" s="152"/>
    </row>
    <row r="246" spans="1:39" ht="13.5" customHeight="1" x14ac:dyDescent="0.15">
      <c r="A246" s="534"/>
      <c r="B246" s="535" t="s">
        <v>1407</v>
      </c>
      <c r="C246" s="536"/>
      <c r="D246" s="534"/>
      <c r="E246" s="534"/>
      <c r="F246" s="534"/>
      <c r="G246" s="534"/>
      <c r="H246" s="534"/>
      <c r="I246" s="536" t="s">
        <v>524</v>
      </c>
      <c r="J246" s="622"/>
      <c r="K246" s="623"/>
      <c r="L246" s="534" t="s">
        <v>674</v>
      </c>
      <c r="M246" s="537"/>
      <c r="N246" s="537"/>
      <c r="O246" s="537"/>
      <c r="P246" s="538"/>
      <c r="Q246" s="622"/>
      <c r="R246" s="624"/>
      <c r="S246" s="623"/>
      <c r="T246" s="534" t="s">
        <v>531</v>
      </c>
      <c r="U246" s="534"/>
      <c r="V246" s="534"/>
      <c r="W246" s="534"/>
      <c r="X246" s="625"/>
      <c r="Y246" s="626"/>
      <c r="Z246" s="626"/>
      <c r="AA246" s="627"/>
      <c r="AB246" s="534" t="s">
        <v>527</v>
      </c>
      <c r="AC246" s="152"/>
      <c r="AD246" s="152"/>
      <c r="AE246" s="152"/>
      <c r="AF246" s="152"/>
      <c r="AG246" s="152"/>
      <c r="AH246" s="157"/>
      <c r="AI246" s="158"/>
      <c r="AJ246" s="152"/>
      <c r="AK246" s="152"/>
      <c r="AL246" s="152"/>
      <c r="AM246" s="152"/>
    </row>
    <row r="247" spans="1:39" ht="13.5" customHeight="1" x14ac:dyDescent="0.15">
      <c r="A247" s="534"/>
      <c r="B247" s="535"/>
      <c r="C247" s="536"/>
      <c r="D247" s="534"/>
      <c r="E247" s="534"/>
      <c r="F247" s="534"/>
      <c r="G247" s="534"/>
      <c r="H247" s="534"/>
      <c r="I247" s="628"/>
      <c r="J247" s="629"/>
      <c r="K247" s="629"/>
      <c r="L247" s="629"/>
      <c r="M247" s="629"/>
      <c r="N247" s="629"/>
      <c r="O247" s="629"/>
      <c r="P247" s="629"/>
      <c r="Q247" s="629"/>
      <c r="R247" s="629"/>
      <c r="S247" s="629"/>
      <c r="T247" s="630"/>
      <c r="U247" s="630"/>
      <c r="V247" s="630"/>
      <c r="W247" s="630"/>
      <c r="X247" s="630"/>
      <c r="Y247" s="630"/>
      <c r="Z247" s="630"/>
      <c r="AA247" s="631"/>
      <c r="AB247" s="534"/>
      <c r="AC247" s="152"/>
      <c r="AD247" s="152"/>
      <c r="AE247" s="152"/>
      <c r="AF247" s="152"/>
      <c r="AG247" s="152"/>
      <c r="AH247" s="157"/>
      <c r="AI247" s="158"/>
      <c r="AJ247" s="152"/>
      <c r="AK247" s="152"/>
      <c r="AL247" s="152"/>
      <c r="AM247" s="152"/>
    </row>
    <row r="248" spans="1:39" ht="13.5" customHeight="1" x14ac:dyDescent="0.15">
      <c r="A248" s="534"/>
      <c r="B248" s="535" t="s">
        <v>1408</v>
      </c>
      <c r="C248" s="536"/>
      <c r="D248" s="534"/>
      <c r="E248" s="534"/>
      <c r="F248" s="534"/>
      <c r="G248" s="534"/>
      <c r="H248" s="534"/>
      <c r="I248" s="632"/>
      <c r="J248" s="633"/>
      <c r="K248" s="633"/>
      <c r="L248" s="634"/>
      <c r="M248" s="534"/>
      <c r="N248" s="534"/>
      <c r="O248" s="534"/>
      <c r="P248" s="534"/>
      <c r="Q248" s="534"/>
      <c r="R248" s="534"/>
      <c r="S248" s="534"/>
      <c r="T248" s="534"/>
      <c r="U248" s="534"/>
      <c r="V248" s="534"/>
      <c r="W248" s="534"/>
      <c r="X248" s="534"/>
      <c r="Y248" s="534"/>
      <c r="Z248" s="534"/>
      <c r="AA248" s="534"/>
      <c r="AB248" s="534"/>
      <c r="AC248" s="152"/>
      <c r="AD248" s="152"/>
      <c r="AE248" s="152"/>
      <c r="AF248" s="152"/>
      <c r="AG248" s="152"/>
      <c r="AH248" s="157"/>
      <c r="AI248" s="158"/>
      <c r="AJ248" s="152"/>
      <c r="AK248" s="152"/>
      <c r="AL248" s="152"/>
      <c r="AM248" s="152"/>
    </row>
    <row r="249" spans="1:39" ht="13.5" customHeight="1" x14ac:dyDescent="0.15">
      <c r="A249" s="534"/>
      <c r="B249" s="535" t="s">
        <v>1409</v>
      </c>
      <c r="C249" s="536"/>
      <c r="D249" s="534"/>
      <c r="E249" s="534"/>
      <c r="F249" s="534"/>
      <c r="G249" s="534"/>
      <c r="H249" s="534"/>
      <c r="I249" s="606"/>
      <c r="J249" s="607"/>
      <c r="K249" s="607"/>
      <c r="L249" s="607"/>
      <c r="M249" s="607"/>
      <c r="N249" s="607"/>
      <c r="O249" s="607"/>
      <c r="P249" s="607"/>
      <c r="Q249" s="607"/>
      <c r="R249" s="607"/>
      <c r="S249" s="607"/>
      <c r="T249" s="607"/>
      <c r="U249" s="607"/>
      <c r="V249" s="607"/>
      <c r="W249" s="607"/>
      <c r="X249" s="607"/>
      <c r="Y249" s="607"/>
      <c r="Z249" s="607"/>
      <c r="AA249" s="608"/>
      <c r="AB249" s="534"/>
      <c r="AC249" s="152"/>
      <c r="AD249" s="152"/>
      <c r="AE249" s="152"/>
      <c r="AF249" s="152"/>
      <c r="AG249" s="152"/>
      <c r="AH249" s="157"/>
      <c r="AI249" s="158"/>
      <c r="AJ249" s="152"/>
      <c r="AK249" s="152"/>
      <c r="AL249" s="152"/>
      <c r="AM249" s="152"/>
    </row>
    <row r="250" spans="1:39" ht="13.5" customHeight="1" x14ac:dyDescent="0.15">
      <c r="A250" s="534"/>
      <c r="B250" s="535" t="s">
        <v>1410</v>
      </c>
      <c r="C250" s="536"/>
      <c r="D250" s="534"/>
      <c r="E250" s="534"/>
      <c r="F250" s="534"/>
      <c r="G250" s="534"/>
      <c r="H250" s="534"/>
      <c r="I250" s="606"/>
      <c r="J250" s="607"/>
      <c r="K250" s="607"/>
      <c r="L250" s="607"/>
      <c r="M250" s="607"/>
      <c r="N250" s="607"/>
      <c r="O250" s="608"/>
      <c r="P250" s="534"/>
      <c r="Q250" s="534"/>
      <c r="R250" s="534"/>
      <c r="S250" s="534"/>
      <c r="T250" s="534"/>
      <c r="U250" s="534"/>
      <c r="V250" s="534"/>
      <c r="W250" s="534"/>
      <c r="X250" s="534"/>
      <c r="Y250" s="534"/>
      <c r="Z250" s="534"/>
      <c r="AA250" s="534"/>
      <c r="AB250" s="534"/>
      <c r="AC250" s="152"/>
      <c r="AD250" s="152"/>
      <c r="AE250" s="152"/>
      <c r="AF250" s="152"/>
      <c r="AG250" s="152"/>
      <c r="AH250" s="157"/>
      <c r="AI250" s="158"/>
      <c r="AJ250" s="152"/>
      <c r="AK250" s="152"/>
      <c r="AL250" s="152"/>
      <c r="AM250" s="152"/>
    </row>
    <row r="251" spans="1:39" ht="13.5" customHeight="1" x14ac:dyDescent="0.15">
      <c r="A251" s="152"/>
      <c r="B251" s="613" t="s">
        <v>1415</v>
      </c>
      <c r="C251" s="614"/>
      <c r="D251" s="614"/>
      <c r="E251" s="614"/>
      <c r="F251" s="614"/>
      <c r="G251" s="614"/>
      <c r="H251" s="615"/>
      <c r="I251" s="610"/>
      <c r="J251" s="611"/>
      <c r="K251" s="611"/>
      <c r="L251" s="611"/>
      <c r="M251" s="611"/>
      <c r="N251" s="611"/>
      <c r="O251" s="611"/>
      <c r="P251" s="611"/>
      <c r="Q251" s="611"/>
      <c r="R251" s="611"/>
      <c r="S251" s="611"/>
      <c r="T251" s="611"/>
      <c r="U251" s="611"/>
      <c r="V251" s="611"/>
      <c r="W251" s="611"/>
      <c r="X251" s="611"/>
      <c r="Y251" s="611"/>
      <c r="Z251" s="611"/>
      <c r="AA251" s="612"/>
      <c r="AB251" s="152"/>
      <c r="AC251" s="152"/>
      <c r="AD251" s="152"/>
      <c r="AE251" s="152"/>
      <c r="AF251" s="152"/>
      <c r="AG251" s="152"/>
      <c r="AH251" s="157"/>
      <c r="AI251" s="158"/>
      <c r="AJ251" s="152"/>
      <c r="AK251" s="152"/>
      <c r="AL251" s="152"/>
      <c r="AM251" s="152"/>
    </row>
    <row r="252" spans="1:39" ht="13.5" customHeight="1" x14ac:dyDescent="0.15">
      <c r="A252" s="152"/>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7"/>
      <c r="AI252" s="158"/>
      <c r="AJ252" s="152"/>
      <c r="AK252" s="152"/>
      <c r="AL252" s="152"/>
      <c r="AM252" s="152"/>
    </row>
    <row r="253" spans="1:39" ht="13.5" customHeight="1" x14ac:dyDescent="0.15">
      <c r="A253" s="497" t="s">
        <v>1331</v>
      </c>
      <c r="B253" s="492"/>
      <c r="C253" s="492"/>
      <c r="D253" s="492"/>
      <c r="E253" s="492"/>
      <c r="F253" s="49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7"/>
      <c r="AI253" s="158"/>
      <c r="AJ253" s="152"/>
      <c r="AK253" s="152"/>
      <c r="AL253" s="152"/>
      <c r="AM253" s="152"/>
    </row>
    <row r="254" spans="1:39" ht="13.5" customHeight="1" x14ac:dyDescent="0.15">
      <c r="A254" s="491"/>
      <c r="B254" s="492"/>
      <c r="C254" s="177" t="s">
        <v>463</v>
      </c>
      <c r="D254" s="517" t="s">
        <v>1332</v>
      </c>
      <c r="E254" s="517"/>
      <c r="F254" s="517"/>
      <c r="G254" s="517"/>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7"/>
      <c r="AI254" s="158"/>
      <c r="AJ254" s="152"/>
      <c r="AK254" s="152"/>
      <c r="AL254" s="152"/>
      <c r="AM254" s="152"/>
    </row>
    <row r="255" spans="1:39" ht="13.5" customHeight="1" x14ac:dyDescent="0.15">
      <c r="A255" s="491"/>
      <c r="B255" s="492"/>
      <c r="C255" s="152"/>
      <c r="D255" s="517" t="s">
        <v>1419</v>
      </c>
      <c r="E255" s="517"/>
      <c r="F255" s="517"/>
      <c r="G255" s="517"/>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7"/>
      <c r="AI255" s="158"/>
      <c r="AJ255" s="152"/>
      <c r="AK255" s="152"/>
      <c r="AL255" s="152"/>
      <c r="AM255" s="152"/>
    </row>
    <row r="256" spans="1:39" ht="13.5" customHeight="1" x14ac:dyDescent="0.15">
      <c r="A256" s="491"/>
      <c r="B256" s="492"/>
      <c r="C256" s="152"/>
      <c r="D256" s="517"/>
      <c r="E256" s="610"/>
      <c r="F256" s="611"/>
      <c r="G256" s="611"/>
      <c r="H256" s="611"/>
      <c r="I256" s="611"/>
      <c r="J256" s="611"/>
      <c r="K256" s="611"/>
      <c r="L256" s="611"/>
      <c r="M256" s="611"/>
      <c r="N256" s="611"/>
      <c r="O256" s="611"/>
      <c r="P256" s="611"/>
      <c r="Q256" s="611"/>
      <c r="R256" s="611"/>
      <c r="S256" s="611"/>
      <c r="T256" s="611"/>
      <c r="U256" s="611"/>
      <c r="V256" s="611"/>
      <c r="W256" s="612"/>
      <c r="X256" s="152"/>
      <c r="Y256" s="152"/>
      <c r="Z256" s="152"/>
      <c r="AA256" s="152"/>
      <c r="AB256" s="152"/>
      <c r="AC256" s="152"/>
      <c r="AD256" s="152"/>
      <c r="AE256" s="152"/>
      <c r="AF256" s="152"/>
      <c r="AG256" s="152"/>
      <c r="AH256" s="157"/>
      <c r="AI256" s="158"/>
      <c r="AJ256" s="152"/>
      <c r="AK256" s="152"/>
      <c r="AL256" s="152"/>
      <c r="AM256" s="152"/>
    </row>
    <row r="257" spans="1:39" ht="13.5" customHeight="1" x14ac:dyDescent="0.15">
      <c r="A257" s="491"/>
      <c r="B257" s="492"/>
      <c r="C257" s="152"/>
      <c r="D257" s="517" t="s">
        <v>1422</v>
      </c>
      <c r="E257" s="517"/>
      <c r="F257" s="517"/>
      <c r="G257" s="517"/>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7"/>
      <c r="AI257" s="158"/>
      <c r="AJ257" s="152"/>
      <c r="AK257" s="152"/>
      <c r="AL257" s="152"/>
      <c r="AM257" s="152"/>
    </row>
    <row r="258" spans="1:39" ht="13.5" customHeight="1" x14ac:dyDescent="0.15">
      <c r="A258" s="491"/>
      <c r="B258" s="492"/>
      <c r="C258" s="152"/>
      <c r="D258" s="517"/>
      <c r="E258" s="606"/>
      <c r="F258" s="607"/>
      <c r="G258" s="607"/>
      <c r="H258" s="607"/>
      <c r="I258" s="607"/>
      <c r="J258" s="607"/>
      <c r="K258" s="607"/>
      <c r="L258" s="608"/>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7"/>
      <c r="AI258" s="158"/>
      <c r="AJ258" s="152"/>
      <c r="AK258" s="152"/>
      <c r="AL258" s="152"/>
      <c r="AM258" s="152"/>
    </row>
    <row r="259" spans="1:39" ht="13.5" customHeight="1" x14ac:dyDescent="0.15">
      <c r="A259" s="491"/>
      <c r="B259" s="492"/>
      <c r="C259" s="177" t="s">
        <v>463</v>
      </c>
      <c r="D259" s="517" t="s">
        <v>1333</v>
      </c>
      <c r="E259" s="517"/>
      <c r="F259" s="517"/>
      <c r="G259" s="517"/>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7"/>
      <c r="AI259" s="158"/>
      <c r="AJ259" s="152"/>
      <c r="AK259" s="152"/>
      <c r="AL259" s="152"/>
      <c r="AM259" s="152"/>
    </row>
    <row r="260" spans="1:39" ht="13.5" customHeight="1" x14ac:dyDescent="0.15">
      <c r="A260" s="492"/>
      <c r="B260" s="492"/>
      <c r="C260" s="152"/>
      <c r="D260" s="517" t="s">
        <v>1420</v>
      </c>
      <c r="E260" s="517"/>
      <c r="F260" s="517"/>
      <c r="G260" s="517"/>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7"/>
      <c r="AI260" s="158"/>
      <c r="AJ260" s="152"/>
      <c r="AK260" s="152"/>
      <c r="AL260" s="152"/>
      <c r="AM260" s="152"/>
    </row>
    <row r="261" spans="1:39" ht="13.5" customHeight="1" x14ac:dyDescent="0.15">
      <c r="A261" s="492"/>
      <c r="B261" s="492"/>
      <c r="C261" s="152"/>
      <c r="D261" s="517"/>
      <c r="E261" s="610"/>
      <c r="F261" s="611"/>
      <c r="G261" s="611"/>
      <c r="H261" s="611"/>
      <c r="I261" s="611"/>
      <c r="J261" s="611"/>
      <c r="K261" s="611"/>
      <c r="L261" s="611"/>
      <c r="M261" s="611"/>
      <c r="N261" s="611"/>
      <c r="O261" s="611"/>
      <c r="P261" s="611"/>
      <c r="Q261" s="611"/>
      <c r="R261" s="611"/>
      <c r="S261" s="611"/>
      <c r="T261" s="611"/>
      <c r="U261" s="611"/>
      <c r="V261" s="611"/>
      <c r="W261" s="612"/>
      <c r="X261" s="152"/>
      <c r="Y261" s="152"/>
      <c r="Z261" s="152"/>
      <c r="AA261" s="152"/>
      <c r="AB261" s="152"/>
      <c r="AC261" s="152"/>
      <c r="AD261" s="152"/>
      <c r="AE261" s="152"/>
      <c r="AF261" s="152"/>
      <c r="AG261" s="152"/>
      <c r="AH261" s="157"/>
      <c r="AI261" s="158"/>
      <c r="AJ261" s="152"/>
      <c r="AK261" s="152"/>
      <c r="AL261" s="152"/>
      <c r="AM261" s="152"/>
    </row>
    <row r="262" spans="1:39" ht="13.5" customHeight="1" x14ac:dyDescent="0.15">
      <c r="A262" s="492"/>
      <c r="B262" s="492"/>
      <c r="C262" s="152"/>
      <c r="D262" s="517" t="s">
        <v>1421</v>
      </c>
      <c r="E262" s="517"/>
      <c r="F262" s="517"/>
      <c r="G262" s="517"/>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7"/>
      <c r="AI262" s="158"/>
      <c r="AJ262" s="152"/>
      <c r="AK262" s="152"/>
      <c r="AL262" s="152"/>
      <c r="AM262" s="152"/>
    </row>
    <row r="263" spans="1:39" ht="13.5" customHeight="1" x14ac:dyDescent="0.15">
      <c r="A263" s="492"/>
      <c r="B263" s="492"/>
      <c r="C263" s="152"/>
      <c r="D263" s="517"/>
      <c r="E263" s="606"/>
      <c r="F263" s="607"/>
      <c r="G263" s="607"/>
      <c r="H263" s="607"/>
      <c r="I263" s="607"/>
      <c r="J263" s="607"/>
      <c r="K263" s="607"/>
      <c r="L263" s="608"/>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7"/>
      <c r="AI263" s="158"/>
      <c r="AJ263" s="152"/>
      <c r="AK263" s="152"/>
      <c r="AL263" s="152"/>
      <c r="AM263" s="152"/>
    </row>
    <row r="264" spans="1:39" ht="13.5" customHeight="1" x14ac:dyDescent="0.15">
      <c r="A264" s="152"/>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7"/>
      <c r="AI264" s="158"/>
      <c r="AJ264" s="152"/>
      <c r="AK264" s="152"/>
      <c r="AL264" s="152"/>
      <c r="AM264" s="152"/>
    </row>
    <row r="265" spans="1:39" ht="13.5" customHeight="1" x14ac:dyDescent="0.15">
      <c r="A265" s="187" t="s">
        <v>1416</v>
      </c>
      <c r="C265" s="539"/>
      <c r="D265" s="540"/>
      <c r="E265" s="539"/>
      <c r="F265" s="539"/>
      <c r="G265" s="539"/>
      <c r="H265" s="539"/>
      <c r="I265" s="539"/>
      <c r="J265" s="540"/>
      <c r="K265" s="540"/>
      <c r="L265" s="540"/>
      <c r="M265" s="539"/>
      <c r="AB265" s="152"/>
      <c r="AC265" s="152"/>
      <c r="AD265" s="152"/>
      <c r="AE265" s="152"/>
      <c r="AF265" s="152"/>
      <c r="AG265" s="152"/>
      <c r="AH265" s="157"/>
      <c r="AI265" s="158"/>
      <c r="AJ265" s="152"/>
      <c r="AK265" s="152"/>
      <c r="AL265" s="152"/>
      <c r="AM265" s="152"/>
    </row>
    <row r="266" spans="1:39" ht="13.5" customHeight="1" x14ac:dyDescent="0.15">
      <c r="B266" s="616"/>
      <c r="C266" s="617"/>
      <c r="D266" s="617"/>
      <c r="E266" s="617"/>
      <c r="F266" s="617"/>
      <c r="G266" s="617"/>
      <c r="H266" s="617"/>
      <c r="I266" s="617"/>
      <c r="J266" s="617"/>
      <c r="K266" s="617"/>
      <c r="L266" s="617"/>
      <c r="M266" s="617"/>
      <c r="N266" s="617"/>
      <c r="O266" s="617"/>
      <c r="P266" s="617"/>
      <c r="Q266" s="617"/>
      <c r="R266" s="617"/>
      <c r="S266" s="617"/>
      <c r="T266" s="617"/>
      <c r="U266" s="617"/>
      <c r="V266" s="617"/>
      <c r="W266" s="617"/>
      <c r="X266" s="617"/>
      <c r="Y266" s="617"/>
      <c r="Z266" s="617"/>
      <c r="AA266" s="618"/>
      <c r="AB266" s="152"/>
      <c r="AC266" s="152"/>
      <c r="AD266" s="152"/>
      <c r="AE266" s="152"/>
      <c r="AF266" s="152"/>
      <c r="AG266" s="152"/>
      <c r="AH266" s="157"/>
      <c r="AI266" s="158"/>
      <c r="AJ266" s="152"/>
      <c r="AK266" s="152"/>
      <c r="AL266" s="152"/>
      <c r="AM266" s="152"/>
    </row>
    <row r="267" spans="1:39" ht="13.5" customHeight="1" x14ac:dyDescent="0.15">
      <c r="B267" s="619"/>
      <c r="C267" s="620"/>
      <c r="D267" s="620"/>
      <c r="E267" s="620"/>
      <c r="F267" s="620"/>
      <c r="G267" s="620"/>
      <c r="H267" s="620"/>
      <c r="I267" s="620"/>
      <c r="J267" s="620"/>
      <c r="K267" s="620"/>
      <c r="L267" s="620"/>
      <c r="M267" s="620"/>
      <c r="N267" s="620"/>
      <c r="O267" s="620"/>
      <c r="P267" s="620"/>
      <c r="Q267" s="620"/>
      <c r="R267" s="620"/>
      <c r="S267" s="620"/>
      <c r="T267" s="620"/>
      <c r="U267" s="620"/>
      <c r="V267" s="620"/>
      <c r="W267" s="620"/>
      <c r="X267" s="620"/>
      <c r="Y267" s="620"/>
      <c r="Z267" s="620"/>
      <c r="AA267" s="621"/>
      <c r="AB267" s="152"/>
      <c r="AC267" s="152"/>
      <c r="AD267" s="152"/>
      <c r="AE267" s="152"/>
      <c r="AF267" s="152"/>
      <c r="AG267" s="152"/>
      <c r="AH267" s="157"/>
      <c r="AI267" s="158"/>
      <c r="AJ267" s="152"/>
      <c r="AK267" s="152"/>
      <c r="AL267" s="152"/>
      <c r="AM267" s="152"/>
    </row>
    <row r="268" spans="1:39" ht="13.5" customHeight="1" x14ac:dyDescent="0.15">
      <c r="A268" s="152"/>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7"/>
      <c r="AI268" s="158"/>
      <c r="AJ268" s="152"/>
      <c r="AK268" s="152"/>
      <c r="AL268" s="152"/>
      <c r="AM268" s="152"/>
    </row>
    <row r="269" spans="1:39" ht="13.5" customHeight="1" x14ac:dyDescent="0.15">
      <c r="A269" s="213" t="s">
        <v>1394</v>
      </c>
      <c r="B269" s="200"/>
      <c r="C269" s="200"/>
      <c r="D269" s="200"/>
      <c r="E269" s="200"/>
      <c r="F269" s="200"/>
      <c r="G269" s="200"/>
      <c r="H269" s="200"/>
      <c r="I269" s="200"/>
      <c r="J269" s="200"/>
      <c r="K269" s="200"/>
      <c r="L269" s="200"/>
      <c r="M269" s="200"/>
      <c r="N269" s="200"/>
      <c r="O269" s="200"/>
      <c r="P269" s="200"/>
      <c r="Q269" s="200"/>
      <c r="R269" s="200"/>
      <c r="S269" s="200"/>
      <c r="T269" s="200"/>
      <c r="U269" s="200"/>
      <c r="V269" s="200"/>
      <c r="W269" s="200"/>
      <c r="X269" s="200"/>
      <c r="Y269" s="200"/>
      <c r="Z269" s="200"/>
      <c r="AA269" s="200"/>
      <c r="AB269" s="214"/>
      <c r="AC269" s="214"/>
      <c r="AD269" s="214"/>
      <c r="AE269" s="214"/>
      <c r="AF269" s="214"/>
      <c r="AG269" s="214"/>
      <c r="AH269" s="157"/>
      <c r="AI269" s="158"/>
      <c r="AJ269" s="152"/>
      <c r="AK269" s="152"/>
      <c r="AL269" s="152"/>
      <c r="AM269" s="152"/>
    </row>
    <row r="270" spans="1:39" ht="13.5" customHeight="1" x14ac:dyDescent="0.15">
      <c r="AB270" s="158"/>
      <c r="AC270" s="158"/>
      <c r="AD270" s="158"/>
      <c r="AE270" s="158"/>
      <c r="AF270" s="158"/>
      <c r="AG270" s="158"/>
      <c r="AH270" s="157"/>
      <c r="AI270" s="158"/>
      <c r="AJ270" s="152"/>
      <c r="AK270" s="152"/>
      <c r="AL270" s="152"/>
      <c r="AM270" s="152"/>
    </row>
    <row r="271" spans="1:39" ht="13.5" customHeight="1" x14ac:dyDescent="0.15">
      <c r="A271" s="187" t="s">
        <v>1124</v>
      </c>
      <c r="I271" s="601"/>
      <c r="J271" s="602"/>
      <c r="K271" s="602"/>
      <c r="L271" s="603"/>
      <c r="AB271" s="158"/>
      <c r="AC271" s="186">
        <f>IF(I!K259="",0,"確認申請書　第三面 より")</f>
        <v>0</v>
      </c>
      <c r="AD271" s="158"/>
      <c r="AE271" s="158"/>
      <c r="AF271" s="158"/>
      <c r="AG271" s="158"/>
      <c r="AH271" s="157"/>
      <c r="AI271" s="158"/>
      <c r="AK271" s="152"/>
      <c r="AL271" s="152"/>
      <c r="AM271" s="152"/>
    </row>
    <row r="272" spans="1:39" ht="13.5" customHeight="1" x14ac:dyDescent="0.15">
      <c r="AB272" s="158"/>
      <c r="AC272" s="152"/>
      <c r="AD272" s="158"/>
      <c r="AE272" s="158"/>
      <c r="AF272" s="158"/>
      <c r="AG272" s="158"/>
      <c r="AH272" s="157"/>
      <c r="AI272" s="158"/>
      <c r="AK272" s="152"/>
      <c r="AL272" s="152"/>
      <c r="AM272" s="152"/>
    </row>
    <row r="273" spans="1:39" ht="13.5" customHeight="1" x14ac:dyDescent="0.15">
      <c r="A273" s="187" t="s">
        <v>487</v>
      </c>
      <c r="I273" s="601"/>
      <c r="J273" s="602"/>
      <c r="K273" s="602"/>
      <c r="L273" s="603"/>
      <c r="AB273" s="158"/>
      <c r="AC273" s="186">
        <f>IF(I!W273="",0,"確認申請書　第三面 より")</f>
        <v>0</v>
      </c>
      <c r="AD273" s="158"/>
      <c r="AE273" s="158"/>
      <c r="AF273" s="158"/>
      <c r="AG273" s="158"/>
      <c r="AH273" s="157"/>
      <c r="AI273" s="158"/>
      <c r="AK273" s="152"/>
      <c r="AL273" s="152"/>
      <c r="AM273" s="152"/>
    </row>
    <row r="274" spans="1:39" ht="13.5" customHeight="1" x14ac:dyDescent="0.15">
      <c r="AB274" s="158"/>
      <c r="AC274" s="152"/>
      <c r="AD274" s="158"/>
      <c r="AE274" s="158"/>
      <c r="AF274" s="158"/>
      <c r="AG274" s="158"/>
      <c r="AH274" s="157"/>
      <c r="AI274" s="158"/>
      <c r="AK274" s="152"/>
      <c r="AL274" s="152"/>
      <c r="AM274" s="152"/>
    </row>
    <row r="275" spans="1:39" ht="13.5" customHeight="1" x14ac:dyDescent="0.15">
      <c r="A275" s="187" t="s">
        <v>488</v>
      </c>
      <c r="I275" s="601"/>
      <c r="J275" s="602"/>
      <c r="K275" s="602"/>
      <c r="L275" s="603"/>
      <c r="AB275" s="158"/>
      <c r="AC275" s="186">
        <f>IF(I!W409=0,0,"確認申請書　第四面 より")</f>
        <v>0</v>
      </c>
      <c r="AD275" s="158"/>
      <c r="AE275" s="158"/>
      <c r="AF275" s="158"/>
      <c r="AG275" s="158"/>
      <c r="AH275" s="157"/>
      <c r="AI275" s="158"/>
      <c r="AK275" s="152"/>
      <c r="AL275" s="152"/>
      <c r="AM275" s="152"/>
    </row>
    <row r="276" spans="1:39" ht="13.5" customHeight="1" x14ac:dyDescent="0.15">
      <c r="AB276" s="158"/>
      <c r="AC276" s="152"/>
      <c r="AD276" s="158"/>
      <c r="AE276" s="158"/>
      <c r="AF276" s="158"/>
      <c r="AG276" s="158"/>
      <c r="AH276" s="157"/>
      <c r="AI276" s="158"/>
      <c r="AK276" s="152"/>
      <c r="AL276" s="152"/>
      <c r="AM276" s="152"/>
    </row>
    <row r="277" spans="1:39" ht="13.5" customHeight="1" x14ac:dyDescent="0.15">
      <c r="A277" s="187" t="s">
        <v>1125</v>
      </c>
      <c r="F277" s="672" t="s">
        <v>495</v>
      </c>
      <c r="G277" s="672"/>
      <c r="H277" s="673"/>
      <c r="I277" s="598"/>
      <c r="J277" s="599"/>
      <c r="K277" s="600"/>
      <c r="L277" s="109" t="s">
        <v>491</v>
      </c>
      <c r="M277" s="720" t="s">
        <v>496</v>
      </c>
      <c r="N277" s="720"/>
      <c r="O277" s="721"/>
      <c r="P277" s="598"/>
      <c r="Q277" s="599"/>
      <c r="R277" s="600"/>
      <c r="S277" s="109" t="s">
        <v>491</v>
      </c>
      <c r="AB277" s="158"/>
      <c r="AC277" s="186">
        <f>IF(I!K375+I!K376=0,0,"確認申請書　第四面 より")</f>
        <v>0</v>
      </c>
      <c r="AD277" s="158"/>
      <c r="AE277" s="158"/>
      <c r="AF277" s="158"/>
      <c r="AG277" s="158"/>
      <c r="AH277" s="157"/>
      <c r="AI277" s="158"/>
      <c r="AM277" s="152"/>
    </row>
    <row r="278" spans="1:39" ht="13.5" customHeight="1" x14ac:dyDescent="0.15">
      <c r="AB278" s="158"/>
      <c r="AC278" s="158"/>
      <c r="AD278" s="158"/>
      <c r="AE278" s="158"/>
      <c r="AF278" s="158"/>
      <c r="AG278" s="158"/>
      <c r="AH278" s="157"/>
      <c r="AI278" s="158"/>
      <c r="AK278" s="152"/>
    </row>
    <row r="279" spans="1:39" ht="13.5" customHeight="1" x14ac:dyDescent="0.15">
      <c r="A279" s="187" t="s">
        <v>1180</v>
      </c>
      <c r="I279" s="215" t="s">
        <v>1181</v>
      </c>
      <c r="AB279" s="158"/>
      <c r="AC279" s="158"/>
      <c r="AD279" s="158"/>
      <c r="AE279" s="158"/>
      <c r="AF279" s="158"/>
      <c r="AG279" s="158"/>
      <c r="AH279" s="157"/>
      <c r="AI279" s="158"/>
      <c r="AJ279" s="152"/>
      <c r="AK279" s="152"/>
      <c r="AL279" s="152"/>
      <c r="AM279" s="152"/>
    </row>
    <row r="280" spans="1:39" ht="13.5" customHeight="1" x14ac:dyDescent="0.15">
      <c r="C280" s="215" t="s">
        <v>492</v>
      </c>
      <c r="D280" s="216"/>
      <c r="E280" s="215"/>
      <c r="F280" s="215"/>
      <c r="G280" s="215"/>
      <c r="H280" s="215"/>
      <c r="I280" s="598"/>
      <c r="J280" s="599"/>
      <c r="K280" s="600"/>
      <c r="L280" s="215" t="s">
        <v>493</v>
      </c>
      <c r="AA280" s="158"/>
      <c r="AB280" s="158"/>
      <c r="AC280" s="158"/>
      <c r="AD280" s="158"/>
      <c r="AE280" s="158"/>
      <c r="AF280" s="158"/>
      <c r="AG280" s="157"/>
      <c r="AH280" s="158"/>
      <c r="AI280" s="152"/>
      <c r="AJ280" s="152"/>
      <c r="AK280" s="152"/>
      <c r="AL280" s="152"/>
    </row>
    <row r="281" spans="1:39" ht="13.5" customHeight="1" x14ac:dyDescent="0.15">
      <c r="C281" s="215" t="s">
        <v>494</v>
      </c>
      <c r="D281" s="216"/>
      <c r="E281" s="215"/>
      <c r="F281" s="215"/>
      <c r="G281" s="215"/>
      <c r="H281" s="215"/>
      <c r="I281" s="598"/>
      <c r="J281" s="599"/>
      <c r="K281" s="600"/>
      <c r="L281" s="215" t="s">
        <v>493</v>
      </c>
      <c r="AA281" s="158"/>
      <c r="AB281" s="158"/>
      <c r="AC281" s="158"/>
      <c r="AD281" s="158"/>
      <c r="AE281" s="158"/>
      <c r="AF281" s="158"/>
      <c r="AG281" s="157"/>
      <c r="AH281" s="158"/>
      <c r="AI281" s="152"/>
      <c r="AJ281" s="152"/>
      <c r="AK281" s="152"/>
      <c r="AL281" s="152"/>
    </row>
    <row r="282" spans="1:39" ht="13.5" customHeight="1" x14ac:dyDescent="0.15">
      <c r="C282" s="215"/>
      <c r="D282" s="216"/>
      <c r="E282" s="215"/>
      <c r="F282" s="215"/>
      <c r="G282" s="215"/>
      <c r="H282" s="215"/>
      <c r="I282" s="215"/>
      <c r="J282" s="216"/>
      <c r="K282" s="216"/>
      <c r="L282" s="216"/>
      <c r="M282" s="215"/>
      <c r="AB282" s="158"/>
      <c r="AC282" s="158"/>
      <c r="AD282" s="158"/>
      <c r="AE282" s="158"/>
      <c r="AF282" s="158"/>
      <c r="AG282" s="158"/>
      <c r="AH282" s="157"/>
      <c r="AI282" s="158"/>
      <c r="AJ282" s="152"/>
      <c r="AK282" s="152"/>
      <c r="AL282" s="152"/>
      <c r="AM282" s="152"/>
    </row>
    <row r="283" spans="1:39" ht="13.5" customHeight="1" x14ac:dyDescent="0.15">
      <c r="A283" s="187" t="s">
        <v>1182</v>
      </c>
      <c r="C283" s="215"/>
      <c r="D283" s="216"/>
      <c r="E283" s="215"/>
      <c r="F283" s="215"/>
      <c r="G283" s="215"/>
      <c r="H283" s="215"/>
      <c r="I283" s="676"/>
      <c r="J283" s="677"/>
      <c r="K283" s="677"/>
      <c r="L283" s="677"/>
      <c r="M283" s="677"/>
      <c r="N283" s="677"/>
      <c r="O283" s="678"/>
      <c r="P283" s="674" t="s">
        <v>536</v>
      </c>
      <c r="Q283" s="675"/>
      <c r="R283" s="676"/>
      <c r="S283" s="677"/>
      <c r="T283" s="677"/>
      <c r="U283" s="677"/>
      <c r="V283" s="677"/>
      <c r="W283" s="677"/>
      <c r="X283" s="678"/>
      <c r="AB283" s="158"/>
      <c r="AC283" s="186">
        <f>IF(I!C357="",0,"確認申請書　第四面 より")</f>
        <v>0</v>
      </c>
      <c r="AD283" s="158"/>
      <c r="AE283" s="158"/>
      <c r="AF283" s="158"/>
      <c r="AG283" s="158"/>
      <c r="AH283" s="157"/>
      <c r="AI283" s="158"/>
      <c r="AJ283" s="152"/>
      <c r="AK283" s="152"/>
      <c r="AL283" s="152"/>
      <c r="AM283" s="152"/>
    </row>
    <row r="284" spans="1:39" ht="13.5" customHeight="1" x14ac:dyDescent="0.15">
      <c r="C284" s="215"/>
      <c r="D284" s="216"/>
      <c r="E284" s="215"/>
      <c r="F284" s="215"/>
      <c r="G284" s="215"/>
      <c r="H284" s="215"/>
      <c r="I284" s="215"/>
      <c r="J284" s="216"/>
      <c r="K284" s="216"/>
      <c r="L284" s="216"/>
      <c r="M284" s="215"/>
      <c r="AB284" s="158"/>
      <c r="AC284" s="158"/>
      <c r="AD284" s="158"/>
      <c r="AE284" s="158"/>
      <c r="AF284" s="158"/>
      <c r="AG284" s="158"/>
      <c r="AH284" s="157"/>
      <c r="AI284" s="158"/>
      <c r="AJ284" s="152"/>
      <c r="AK284" s="152"/>
      <c r="AL284" s="152"/>
      <c r="AM284" s="152"/>
    </row>
    <row r="285" spans="1:39" ht="13.5" customHeight="1" x14ac:dyDescent="0.15">
      <c r="A285" s="509" t="s">
        <v>1346</v>
      </c>
      <c r="B285" s="509"/>
      <c r="C285" s="509"/>
      <c r="D285" s="509"/>
      <c r="E285" s="509"/>
      <c r="F285" s="509"/>
      <c r="G285" s="509"/>
      <c r="H285" s="509"/>
      <c r="I285" s="509"/>
      <c r="J285" s="509"/>
      <c r="K285" s="509" t="s">
        <v>1137</v>
      </c>
      <c r="L285" s="609" t="s">
        <v>1396</v>
      </c>
      <c r="M285" s="609"/>
      <c r="N285" s="609"/>
      <c r="O285" s="609"/>
      <c r="P285" s="609"/>
      <c r="Q285" s="509" t="s">
        <v>1138</v>
      </c>
      <c r="S285" s="509" t="s">
        <v>1432</v>
      </c>
      <c r="T285" s="545"/>
      <c r="U285" s="545"/>
      <c r="V285" s="545"/>
      <c r="W285" s="545"/>
      <c r="X285" s="545"/>
      <c r="Y285" s="545"/>
      <c r="Z285" s="545"/>
      <c r="AA285" s="545"/>
      <c r="AB285" s="545"/>
      <c r="AC285" s="545"/>
      <c r="AD285" s="158"/>
      <c r="AE285" s="158"/>
      <c r="AF285" s="158"/>
      <c r="AG285" s="158"/>
      <c r="AH285" s="157"/>
      <c r="AI285" s="158"/>
      <c r="AJ285" s="152"/>
      <c r="AK285" s="152"/>
      <c r="AL285" s="152"/>
      <c r="AM285" s="152"/>
    </row>
    <row r="286" spans="1:39" ht="13.5" customHeight="1" x14ac:dyDescent="0.15">
      <c r="A286" s="509"/>
      <c r="B286" s="509"/>
      <c r="C286" s="509" t="s">
        <v>1348</v>
      </c>
      <c r="D286" s="509"/>
      <c r="E286" s="509"/>
      <c r="F286" s="509"/>
      <c r="G286" s="509"/>
      <c r="H286" s="509"/>
      <c r="I286" s="509"/>
      <c r="J286" s="509"/>
      <c r="K286" s="509" t="s">
        <v>1137</v>
      </c>
      <c r="L286" s="601"/>
      <c r="M286" s="602"/>
      <c r="N286" s="602"/>
      <c r="O286" s="603"/>
      <c r="P286" s="509" t="s">
        <v>485</v>
      </c>
      <c r="Q286" s="509" t="s">
        <v>1138</v>
      </c>
      <c r="S286" s="509" t="s">
        <v>1137</v>
      </c>
      <c r="T286" s="601"/>
      <c r="U286" s="602"/>
      <c r="V286" s="602"/>
      <c r="W286" s="603"/>
      <c r="X286" s="509" t="s">
        <v>485</v>
      </c>
      <c r="Y286" s="509" t="s">
        <v>1138</v>
      </c>
      <c r="AA286" s="509"/>
      <c r="AB286" s="509"/>
      <c r="AC286" s="509"/>
      <c r="AD286" s="158"/>
      <c r="AE286" s="158"/>
      <c r="AF286" s="158"/>
      <c r="AG286" s="158"/>
      <c r="AH286" s="157"/>
      <c r="AI286" s="158"/>
      <c r="AJ286" s="152"/>
      <c r="AK286" s="152"/>
      <c r="AL286" s="152"/>
      <c r="AM286" s="152"/>
    </row>
    <row r="287" spans="1:39" ht="13.5" customHeight="1" x14ac:dyDescent="0.15">
      <c r="A287" s="509"/>
      <c r="B287" s="509"/>
      <c r="C287" s="509" t="s">
        <v>1349</v>
      </c>
      <c r="D287" s="509"/>
      <c r="E287" s="509"/>
      <c r="F287" s="509"/>
      <c r="G287" s="509"/>
      <c r="H287" s="509"/>
      <c r="I287" s="509"/>
      <c r="J287" s="515" t="s">
        <v>1356</v>
      </c>
      <c r="K287" s="509" t="s">
        <v>1137</v>
      </c>
      <c r="L287" s="601"/>
      <c r="M287" s="602"/>
      <c r="N287" s="602"/>
      <c r="O287" s="603"/>
      <c r="P287" s="509" t="s">
        <v>485</v>
      </c>
      <c r="Q287" s="509" t="s">
        <v>1138</v>
      </c>
      <c r="S287" s="509" t="s">
        <v>1137</v>
      </c>
      <c r="T287" s="601"/>
      <c r="U287" s="602"/>
      <c r="V287" s="602"/>
      <c r="W287" s="603"/>
      <c r="X287" s="509" t="s">
        <v>485</v>
      </c>
      <c r="Y287" s="509" t="s">
        <v>1138</v>
      </c>
      <c r="AA287" s="509"/>
      <c r="AB287" s="509"/>
      <c r="AC287" s="509"/>
      <c r="AD287" s="158"/>
      <c r="AE287" s="158"/>
      <c r="AF287" s="158"/>
      <c r="AG287" s="158"/>
      <c r="AH287" s="157"/>
      <c r="AI287" s="158"/>
      <c r="AJ287" s="152"/>
      <c r="AK287" s="152"/>
      <c r="AL287" s="152"/>
      <c r="AM287" s="152"/>
    </row>
    <row r="288" spans="1:39" ht="13.5" customHeight="1" x14ac:dyDescent="0.15">
      <c r="A288" s="509"/>
      <c r="B288" s="509"/>
      <c r="C288" s="509"/>
      <c r="D288" s="509"/>
      <c r="E288" s="509"/>
      <c r="F288" s="509"/>
      <c r="G288" s="509"/>
      <c r="H288" s="509"/>
      <c r="I288" s="509"/>
      <c r="J288" s="515" t="s">
        <v>1357</v>
      </c>
      <c r="K288" s="509" t="s">
        <v>1137</v>
      </c>
      <c r="L288" s="601"/>
      <c r="M288" s="602"/>
      <c r="N288" s="602"/>
      <c r="O288" s="603"/>
      <c r="P288" s="509" t="s">
        <v>485</v>
      </c>
      <c r="Q288" s="509" t="s">
        <v>1138</v>
      </c>
      <c r="S288" s="509" t="s">
        <v>1137</v>
      </c>
      <c r="T288" s="601"/>
      <c r="U288" s="602"/>
      <c r="V288" s="602"/>
      <c r="W288" s="603"/>
      <c r="X288" s="509" t="s">
        <v>485</v>
      </c>
      <c r="Y288" s="509" t="s">
        <v>1138</v>
      </c>
      <c r="AA288" s="509"/>
      <c r="AB288" s="509"/>
      <c r="AC288" s="509"/>
      <c r="AD288" s="158"/>
      <c r="AE288" s="158"/>
      <c r="AF288" s="158"/>
      <c r="AG288" s="158"/>
      <c r="AH288" s="157"/>
      <c r="AI288" s="158"/>
      <c r="AJ288" s="152"/>
      <c r="AK288" s="152"/>
      <c r="AL288" s="152"/>
      <c r="AM288" s="152"/>
    </row>
    <row r="289" spans="1:39" ht="13.5" customHeight="1" x14ac:dyDescent="0.15">
      <c r="A289" s="509"/>
      <c r="B289" s="509"/>
      <c r="C289" s="509" t="s">
        <v>1350</v>
      </c>
      <c r="D289" s="509"/>
      <c r="E289" s="509"/>
      <c r="F289" s="509"/>
      <c r="G289" s="509"/>
      <c r="H289" s="509"/>
      <c r="I289" s="509"/>
      <c r="J289" s="515" t="s">
        <v>1356</v>
      </c>
      <c r="K289" s="509" t="s">
        <v>1137</v>
      </c>
      <c r="L289" s="601"/>
      <c r="M289" s="602"/>
      <c r="N289" s="602"/>
      <c r="O289" s="603"/>
      <c r="P289" s="509" t="s">
        <v>485</v>
      </c>
      <c r="Q289" s="509" t="s">
        <v>1138</v>
      </c>
      <c r="S289" s="509" t="s">
        <v>1137</v>
      </c>
      <c r="T289" s="601"/>
      <c r="U289" s="602"/>
      <c r="V289" s="602"/>
      <c r="W289" s="603"/>
      <c r="X289" s="509" t="s">
        <v>485</v>
      </c>
      <c r="Y289" s="509" t="s">
        <v>1138</v>
      </c>
      <c r="AA289" s="509"/>
      <c r="AB289" s="509"/>
      <c r="AC289" s="509"/>
      <c r="AD289" s="158"/>
      <c r="AE289" s="158"/>
      <c r="AF289" s="158"/>
      <c r="AG289" s="158"/>
      <c r="AH289" s="157"/>
      <c r="AI289" s="158"/>
      <c r="AJ289" s="152"/>
      <c r="AK289" s="152"/>
      <c r="AL289" s="152"/>
      <c r="AM289" s="152"/>
    </row>
    <row r="290" spans="1:39" ht="13.5" customHeight="1" x14ac:dyDescent="0.15">
      <c r="A290" s="509"/>
      <c r="B290" s="509"/>
      <c r="C290" s="509"/>
      <c r="D290" s="509"/>
      <c r="E290" s="509"/>
      <c r="F290" s="509"/>
      <c r="G290" s="509"/>
      <c r="H290" s="509"/>
      <c r="I290" s="509"/>
      <c r="J290" s="515" t="s">
        <v>1358</v>
      </c>
      <c r="K290" s="509" t="s">
        <v>1137</v>
      </c>
      <c r="L290" s="601"/>
      <c r="M290" s="602"/>
      <c r="N290" s="602"/>
      <c r="O290" s="603"/>
      <c r="P290" s="509" t="s">
        <v>485</v>
      </c>
      <c r="Q290" s="509" t="s">
        <v>1138</v>
      </c>
      <c r="S290" s="509" t="s">
        <v>1137</v>
      </c>
      <c r="T290" s="601"/>
      <c r="U290" s="602"/>
      <c r="V290" s="602"/>
      <c r="W290" s="603"/>
      <c r="X290" s="509" t="s">
        <v>485</v>
      </c>
      <c r="Y290" s="509" t="s">
        <v>1138</v>
      </c>
      <c r="AA290" s="509"/>
      <c r="AB290" s="509"/>
      <c r="AC290" s="509"/>
      <c r="AD290" s="158"/>
      <c r="AE290" s="158"/>
      <c r="AF290" s="158"/>
      <c r="AG290" s="158"/>
      <c r="AH290" s="157"/>
      <c r="AI290" s="158"/>
      <c r="AJ290" s="152"/>
      <c r="AK290" s="152"/>
      <c r="AL290" s="152"/>
      <c r="AM290" s="152"/>
    </row>
    <row r="291" spans="1:39" ht="13.5" customHeight="1" x14ac:dyDescent="0.15">
      <c r="C291" s="539"/>
      <c r="D291" s="540"/>
      <c r="E291" s="539"/>
      <c r="F291" s="539"/>
      <c r="G291" s="539"/>
      <c r="H291" s="539"/>
      <c r="I291" s="539"/>
      <c r="J291" s="540"/>
      <c r="K291" s="540"/>
      <c r="L291" s="540"/>
      <c r="M291" s="539"/>
      <c r="AB291" s="158"/>
      <c r="AC291" s="158"/>
      <c r="AD291" s="158"/>
      <c r="AE291" s="158"/>
      <c r="AF291" s="158"/>
      <c r="AG291" s="158"/>
      <c r="AH291" s="157"/>
      <c r="AI291" s="158"/>
      <c r="AJ291" s="152"/>
      <c r="AK291" s="152"/>
      <c r="AL291" s="152"/>
      <c r="AM291" s="152"/>
    </row>
    <row r="292" spans="1:39" ht="13.5" customHeight="1" x14ac:dyDescent="0.15">
      <c r="A292" s="187" t="s">
        <v>1430</v>
      </c>
      <c r="C292" s="215"/>
      <c r="D292" s="216"/>
      <c r="E292" s="215"/>
      <c r="F292" s="215"/>
      <c r="G292" s="215"/>
      <c r="H292" s="215"/>
      <c r="I292" s="215"/>
      <c r="J292" s="216"/>
      <c r="K292" s="216"/>
      <c r="L292" s="216"/>
      <c r="M292" s="215"/>
      <c r="AB292" s="158"/>
      <c r="AC292" s="158"/>
      <c r="AD292" s="158"/>
      <c r="AE292" s="158"/>
      <c r="AF292" s="158"/>
      <c r="AG292" s="158"/>
      <c r="AH292" s="157"/>
      <c r="AI292" s="158"/>
      <c r="AJ292" s="152"/>
      <c r="AK292" s="152"/>
      <c r="AL292" s="152"/>
      <c r="AM292" s="152"/>
    </row>
    <row r="293" spans="1:39" ht="13.5" customHeight="1" x14ac:dyDescent="0.15">
      <c r="C293" s="215" t="s">
        <v>1184</v>
      </c>
      <c r="D293" s="216" t="s">
        <v>1132</v>
      </c>
      <c r="E293" s="215"/>
      <c r="F293" s="215"/>
      <c r="G293" s="215"/>
      <c r="H293" s="215"/>
      <c r="I293" s="215"/>
      <c r="J293" s="216"/>
      <c r="K293" s="216"/>
      <c r="L293" s="216"/>
      <c r="M293" s="215"/>
      <c r="AB293" s="158"/>
      <c r="AC293" s="158"/>
      <c r="AD293" s="158"/>
      <c r="AE293" s="158"/>
      <c r="AF293" s="158"/>
      <c r="AG293" s="158"/>
      <c r="AH293" s="157"/>
      <c r="AI293" s="158"/>
      <c r="AJ293" s="152"/>
      <c r="AK293" s="152"/>
      <c r="AL293" s="152"/>
      <c r="AM293" s="152"/>
    </row>
    <row r="294" spans="1:39" ht="13.5" customHeight="1" x14ac:dyDescent="0.15">
      <c r="C294" s="215"/>
      <c r="D294" s="177" t="s">
        <v>461</v>
      </c>
      <c r="E294" s="215" t="s">
        <v>1133</v>
      </c>
      <c r="F294" s="215"/>
      <c r="G294" s="215"/>
      <c r="H294" s="215"/>
      <c r="I294" s="215"/>
      <c r="J294" s="216"/>
      <c r="K294" s="216"/>
      <c r="L294" s="216"/>
      <c r="M294" s="215"/>
      <c r="O294" s="598"/>
      <c r="P294" s="599"/>
      <c r="Q294" s="600"/>
      <c r="R294" s="109" t="s">
        <v>1134</v>
      </c>
      <c r="V294" s="217" t="s">
        <v>1196</v>
      </c>
      <c r="AB294" s="158"/>
      <c r="AC294" s="158"/>
      <c r="AD294" s="158"/>
      <c r="AE294" s="158"/>
      <c r="AF294" s="158"/>
      <c r="AG294" s="158"/>
      <c r="AH294" s="157"/>
      <c r="AI294" s="158"/>
      <c r="AJ294" s="152"/>
      <c r="AK294" s="152"/>
      <c r="AL294" s="152"/>
      <c r="AM294" s="152"/>
    </row>
    <row r="295" spans="1:39" ht="13.5" customHeight="1" x14ac:dyDescent="0.15">
      <c r="C295" s="215"/>
      <c r="D295" s="216"/>
      <c r="E295" s="215" t="s">
        <v>1135</v>
      </c>
      <c r="F295" s="215"/>
      <c r="G295" s="215"/>
      <c r="H295" s="215"/>
      <c r="I295" s="215"/>
      <c r="J295" s="216"/>
      <c r="K295" s="216"/>
      <c r="L295" s="216"/>
      <c r="M295" s="215"/>
      <c r="O295" s="598"/>
      <c r="P295" s="599"/>
      <c r="Q295" s="600"/>
      <c r="R295" s="109" t="s">
        <v>1134</v>
      </c>
      <c r="V295" s="217" t="s">
        <v>1196</v>
      </c>
      <c r="AB295" s="158"/>
      <c r="AC295" s="158"/>
      <c r="AD295" s="158"/>
      <c r="AE295" s="158"/>
      <c r="AF295" s="158"/>
      <c r="AG295" s="158"/>
      <c r="AH295" s="157"/>
      <c r="AI295" s="158"/>
      <c r="AJ295" s="152"/>
      <c r="AK295" s="152"/>
      <c r="AL295" s="152"/>
      <c r="AM295" s="152"/>
    </row>
    <row r="296" spans="1:39" ht="13.5" customHeight="1" x14ac:dyDescent="0.15">
      <c r="C296" s="215"/>
      <c r="D296" s="177" t="s">
        <v>463</v>
      </c>
      <c r="E296" s="215" t="s">
        <v>1136</v>
      </c>
      <c r="F296" s="215"/>
      <c r="G296" s="215"/>
      <c r="H296" s="215"/>
      <c r="I296" s="215"/>
      <c r="J296" s="216"/>
      <c r="K296" s="216"/>
      <c r="L296" s="216"/>
      <c r="M296" s="215"/>
      <c r="AB296" s="158"/>
      <c r="AC296" s="158"/>
      <c r="AD296" s="158"/>
      <c r="AE296" s="158"/>
      <c r="AF296" s="158"/>
      <c r="AG296" s="158"/>
      <c r="AH296" s="157"/>
      <c r="AI296" s="158"/>
      <c r="AJ296" s="152"/>
      <c r="AK296" s="152"/>
      <c r="AL296" s="152"/>
      <c r="AM296" s="152"/>
    </row>
    <row r="297" spans="1:39" ht="13.5" customHeight="1" x14ac:dyDescent="0.15">
      <c r="C297" s="215"/>
      <c r="D297" s="216"/>
      <c r="E297" s="215" t="s">
        <v>524</v>
      </c>
      <c r="F297" s="690"/>
      <c r="G297" s="691"/>
      <c r="H297" s="691"/>
      <c r="I297" s="691"/>
      <c r="J297" s="691"/>
      <c r="K297" s="691"/>
      <c r="L297" s="691"/>
      <c r="M297" s="691"/>
      <c r="N297" s="691"/>
      <c r="O297" s="691"/>
      <c r="P297" s="691"/>
      <c r="Q297" s="691"/>
      <c r="R297" s="691"/>
      <c r="S297" s="691"/>
      <c r="T297" s="691"/>
      <c r="U297" s="691"/>
      <c r="V297" s="691"/>
      <c r="W297" s="691"/>
      <c r="X297" s="691"/>
      <c r="Y297" s="691"/>
      <c r="Z297" s="691"/>
      <c r="AA297" s="691"/>
      <c r="AB297" s="691"/>
      <c r="AC297" s="691"/>
      <c r="AD297" s="691"/>
      <c r="AE297" s="691"/>
      <c r="AF297" s="692"/>
      <c r="AG297" s="158" t="s">
        <v>535</v>
      </c>
      <c r="AH297" s="157"/>
      <c r="AI297" s="158"/>
      <c r="AJ297" s="152"/>
      <c r="AK297" s="152"/>
      <c r="AL297" s="152"/>
      <c r="AM297" s="152"/>
    </row>
    <row r="298" spans="1:39" ht="13.5" customHeight="1" x14ac:dyDescent="0.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c r="AA298" s="215"/>
      <c r="AB298" s="215"/>
      <c r="AC298" s="215"/>
      <c r="AD298" s="215"/>
      <c r="AE298" s="215"/>
      <c r="AF298" s="215"/>
      <c r="AG298" s="215"/>
      <c r="AH298" s="157"/>
      <c r="AI298" s="158"/>
      <c r="AJ298" s="152"/>
      <c r="AK298" s="152"/>
      <c r="AL298" s="152"/>
      <c r="AM298" s="152"/>
    </row>
    <row r="299" spans="1:39" ht="13.5" customHeight="1" x14ac:dyDescent="0.15">
      <c r="C299" s="215" t="s">
        <v>1185</v>
      </c>
      <c r="D299" s="216" t="s">
        <v>1140</v>
      </c>
      <c r="E299" s="215"/>
      <c r="F299" s="215"/>
      <c r="G299" s="215"/>
      <c r="H299" s="215"/>
      <c r="I299" s="215"/>
      <c r="J299" s="216"/>
      <c r="K299" s="216"/>
      <c r="L299" s="216"/>
      <c r="M299" s="215"/>
      <c r="AB299" s="158"/>
      <c r="AC299" s="158"/>
      <c r="AD299" s="158"/>
      <c r="AE299" s="158"/>
      <c r="AF299" s="158"/>
      <c r="AG299" s="158"/>
      <c r="AH299" s="157"/>
      <c r="AI299" s="158"/>
      <c r="AJ299" s="152"/>
      <c r="AK299" s="152"/>
      <c r="AL299" s="152"/>
      <c r="AM299" s="152"/>
    </row>
    <row r="300" spans="1:39" ht="13.5" customHeight="1" x14ac:dyDescent="0.15">
      <c r="C300" s="215"/>
      <c r="D300" s="216" t="s">
        <v>1141</v>
      </c>
      <c r="E300" s="215"/>
      <c r="F300" s="215"/>
      <c r="G300" s="215"/>
      <c r="H300" s="215"/>
      <c r="I300" s="215"/>
      <c r="J300" s="216"/>
      <c r="K300" s="216"/>
      <c r="L300" s="216"/>
      <c r="M300" s="215"/>
      <c r="AB300" s="158"/>
      <c r="AC300" s="158"/>
      <c r="AD300" s="158"/>
      <c r="AE300" s="158"/>
      <c r="AF300" s="158"/>
      <c r="AG300" s="158"/>
      <c r="AH300" s="157"/>
      <c r="AI300" s="158"/>
      <c r="AJ300" s="152"/>
      <c r="AK300" s="152"/>
      <c r="AL300" s="152"/>
      <c r="AM300" s="152"/>
    </row>
    <row r="301" spans="1:39" ht="13.5" customHeight="1" x14ac:dyDescent="0.15">
      <c r="C301" s="215"/>
      <c r="D301" s="177" t="s">
        <v>461</v>
      </c>
      <c r="E301" s="215" t="s">
        <v>1142</v>
      </c>
      <c r="F301" s="215"/>
      <c r="G301" s="215"/>
      <c r="H301" s="215"/>
      <c r="I301" s="215"/>
      <c r="J301" s="216"/>
      <c r="K301" s="216"/>
      <c r="L301" s="216"/>
      <c r="M301" s="215"/>
      <c r="O301" s="598"/>
      <c r="P301" s="599"/>
      <c r="Q301" s="600"/>
      <c r="R301" s="109" t="s">
        <v>1143</v>
      </c>
      <c r="V301" s="217" t="s">
        <v>1197</v>
      </c>
      <c r="AB301" s="158"/>
      <c r="AC301" s="158"/>
      <c r="AD301" s="158"/>
      <c r="AE301" s="158"/>
      <c r="AF301" s="158"/>
      <c r="AG301" s="158"/>
      <c r="AH301" s="157"/>
      <c r="AI301" s="158"/>
      <c r="AJ301" s="152"/>
      <c r="AK301" s="152"/>
      <c r="AL301" s="152"/>
      <c r="AM301" s="152"/>
    </row>
    <row r="302" spans="1:39" ht="13.5" customHeight="1" x14ac:dyDescent="0.15">
      <c r="C302" s="215"/>
      <c r="D302" s="216"/>
      <c r="E302" s="215" t="s">
        <v>1144</v>
      </c>
      <c r="F302" s="215"/>
      <c r="G302" s="215"/>
      <c r="H302" s="215"/>
      <c r="I302" s="215"/>
      <c r="J302" s="216"/>
      <c r="K302" s="216"/>
      <c r="L302" s="216"/>
      <c r="M302" s="215"/>
      <c r="O302" s="598"/>
      <c r="P302" s="599"/>
      <c r="Q302" s="600"/>
      <c r="V302" s="217" t="s">
        <v>1198</v>
      </c>
      <c r="AB302" s="158"/>
      <c r="AC302" s="158"/>
      <c r="AD302" s="158"/>
      <c r="AE302" s="158"/>
      <c r="AF302" s="158"/>
      <c r="AG302" s="158"/>
      <c r="AH302" s="157"/>
      <c r="AI302" s="158"/>
      <c r="AJ302" s="152"/>
      <c r="AK302" s="152"/>
      <c r="AL302" s="152"/>
      <c r="AM302" s="152"/>
    </row>
    <row r="303" spans="1:39" ht="13.5" customHeight="1" x14ac:dyDescent="0.15">
      <c r="C303" s="215"/>
      <c r="D303" s="177" t="s">
        <v>463</v>
      </c>
      <c r="E303" s="215" t="s">
        <v>1136</v>
      </c>
      <c r="F303" s="215"/>
      <c r="G303" s="215"/>
      <c r="H303" s="215"/>
      <c r="I303" s="215"/>
      <c r="J303" s="216"/>
      <c r="K303" s="216"/>
      <c r="L303" s="216"/>
      <c r="M303" s="215"/>
      <c r="AB303" s="158"/>
      <c r="AC303" s="158"/>
      <c r="AD303" s="158"/>
      <c r="AE303" s="158"/>
      <c r="AF303" s="158"/>
      <c r="AG303" s="158"/>
      <c r="AH303" s="157"/>
      <c r="AI303" s="158"/>
      <c r="AJ303" s="152"/>
      <c r="AK303" s="152"/>
      <c r="AL303" s="152"/>
      <c r="AM303" s="152"/>
    </row>
    <row r="304" spans="1:39" ht="13.5" customHeight="1" x14ac:dyDescent="0.15">
      <c r="C304" s="215"/>
      <c r="D304" s="216"/>
      <c r="E304" s="215" t="s">
        <v>524</v>
      </c>
      <c r="F304" s="690"/>
      <c r="G304" s="691"/>
      <c r="H304" s="691"/>
      <c r="I304" s="691"/>
      <c r="J304" s="691"/>
      <c r="K304" s="691"/>
      <c r="L304" s="691"/>
      <c r="M304" s="691"/>
      <c r="N304" s="691"/>
      <c r="O304" s="691"/>
      <c r="P304" s="691"/>
      <c r="Q304" s="691"/>
      <c r="R304" s="691"/>
      <c r="S304" s="691"/>
      <c r="T304" s="691"/>
      <c r="U304" s="691"/>
      <c r="V304" s="691"/>
      <c r="W304" s="691"/>
      <c r="X304" s="691"/>
      <c r="Y304" s="691"/>
      <c r="Z304" s="691"/>
      <c r="AA304" s="691"/>
      <c r="AB304" s="691"/>
      <c r="AC304" s="691"/>
      <c r="AD304" s="691"/>
      <c r="AE304" s="691"/>
      <c r="AF304" s="692"/>
      <c r="AG304" s="158" t="s">
        <v>535</v>
      </c>
      <c r="AH304" s="157"/>
      <c r="AI304" s="158"/>
      <c r="AJ304" s="152"/>
      <c r="AK304" s="152"/>
      <c r="AL304" s="152"/>
      <c r="AM304" s="152"/>
    </row>
    <row r="305" spans="1:39" ht="13.5" customHeight="1" x14ac:dyDescent="0.15">
      <c r="C305" s="215"/>
      <c r="D305" s="216"/>
      <c r="E305" s="215"/>
      <c r="F305" s="215"/>
      <c r="G305" s="215"/>
      <c r="H305" s="215"/>
      <c r="I305" s="215"/>
      <c r="J305" s="216"/>
      <c r="K305" s="216"/>
      <c r="L305" s="216"/>
      <c r="M305" s="215"/>
      <c r="AB305" s="158"/>
      <c r="AC305" s="158"/>
      <c r="AD305" s="158"/>
      <c r="AE305" s="158"/>
      <c r="AF305" s="158"/>
      <c r="AG305" s="158"/>
      <c r="AH305" s="157"/>
      <c r="AI305" s="158"/>
      <c r="AJ305" s="152"/>
      <c r="AK305" s="152"/>
      <c r="AL305" s="152"/>
      <c r="AM305" s="152"/>
    </row>
    <row r="306" spans="1:39" ht="13.5" customHeight="1" x14ac:dyDescent="0.15">
      <c r="D306" s="215" t="s">
        <v>1186</v>
      </c>
      <c r="E306" s="216"/>
      <c r="F306" s="215"/>
      <c r="G306" s="215"/>
      <c r="H306" s="215"/>
      <c r="I306" s="215"/>
      <c r="J306" s="215"/>
      <c r="K306" s="216"/>
      <c r="L306" s="216"/>
      <c r="M306" s="216"/>
      <c r="N306" s="215"/>
      <c r="AC306" s="158"/>
      <c r="AD306" s="158"/>
      <c r="AE306" s="158"/>
      <c r="AF306" s="158"/>
      <c r="AG306" s="158"/>
      <c r="AH306" s="157"/>
      <c r="AI306" s="158"/>
      <c r="AJ306" s="152"/>
      <c r="AK306" s="152"/>
      <c r="AL306" s="152"/>
      <c r="AM306" s="152"/>
    </row>
    <row r="307" spans="1:39" ht="13.5" customHeight="1" x14ac:dyDescent="0.15">
      <c r="D307" s="177" t="s">
        <v>463</v>
      </c>
      <c r="E307" s="216" t="s">
        <v>1145</v>
      </c>
      <c r="F307" s="215"/>
      <c r="G307" s="215"/>
      <c r="H307" s="215"/>
      <c r="I307" s="215"/>
      <c r="J307" s="215"/>
      <c r="K307" s="216"/>
      <c r="L307" s="216"/>
      <c r="M307" s="216"/>
      <c r="N307" s="215"/>
      <c r="O307" s="733"/>
      <c r="P307" s="734"/>
      <c r="Q307" s="735"/>
      <c r="R307" s="109" t="s">
        <v>1146</v>
      </c>
      <c r="V307" s="217" t="s">
        <v>1199</v>
      </c>
      <c r="AC307" s="158"/>
      <c r="AD307" s="158"/>
      <c r="AE307" s="158"/>
      <c r="AF307" s="158"/>
      <c r="AG307" s="158"/>
      <c r="AH307" s="157"/>
      <c r="AI307" s="158"/>
      <c r="AJ307" s="152"/>
      <c r="AK307" s="152"/>
      <c r="AL307" s="152"/>
      <c r="AM307" s="152"/>
    </row>
    <row r="308" spans="1:39" ht="13.5" customHeight="1" x14ac:dyDescent="0.15">
      <c r="D308" s="216"/>
      <c r="E308" s="216" t="s">
        <v>1147</v>
      </c>
      <c r="F308" s="215"/>
      <c r="G308" s="215"/>
      <c r="H308" s="215"/>
      <c r="I308" s="215"/>
      <c r="J308" s="215"/>
      <c r="K308" s="216"/>
      <c r="L308" s="216"/>
      <c r="M308" s="216"/>
      <c r="N308" s="215"/>
      <c r="O308" s="733"/>
      <c r="P308" s="734"/>
      <c r="Q308" s="735"/>
      <c r="R308" s="109" t="s">
        <v>1146</v>
      </c>
      <c r="V308" s="217" t="s">
        <v>1199</v>
      </c>
      <c r="AC308" s="158"/>
      <c r="AD308" s="158"/>
      <c r="AE308" s="158"/>
      <c r="AF308" s="158"/>
      <c r="AG308" s="158"/>
      <c r="AH308" s="157"/>
      <c r="AI308" s="158"/>
      <c r="AJ308" s="152"/>
      <c r="AK308" s="152"/>
      <c r="AL308" s="152"/>
      <c r="AM308" s="152"/>
    </row>
    <row r="309" spans="1:39" ht="13.5" customHeight="1" x14ac:dyDescent="0.15">
      <c r="D309" s="177" t="s">
        <v>463</v>
      </c>
      <c r="E309" s="216" t="s">
        <v>1136</v>
      </c>
      <c r="F309" s="215"/>
      <c r="G309" s="215"/>
      <c r="H309" s="215"/>
      <c r="I309" s="215"/>
      <c r="J309" s="215"/>
      <c r="K309" s="216"/>
      <c r="L309" s="216"/>
      <c r="M309" s="216"/>
      <c r="N309" s="215"/>
      <c r="AC309" s="158"/>
      <c r="AD309" s="158"/>
      <c r="AE309" s="158"/>
      <c r="AF309" s="158"/>
      <c r="AG309" s="158"/>
      <c r="AH309" s="157"/>
      <c r="AI309" s="158"/>
      <c r="AJ309" s="152"/>
      <c r="AK309" s="152"/>
      <c r="AL309" s="152"/>
      <c r="AM309" s="152"/>
    </row>
    <row r="310" spans="1:39" ht="13.5" customHeight="1" x14ac:dyDescent="0.15">
      <c r="D310" s="215"/>
      <c r="E310" s="216" t="s">
        <v>524</v>
      </c>
      <c r="F310" s="690"/>
      <c r="G310" s="691"/>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2"/>
      <c r="AG310" s="158" t="s">
        <v>535</v>
      </c>
      <c r="AH310" s="157"/>
      <c r="AI310" s="158"/>
      <c r="AJ310" s="152"/>
      <c r="AK310" s="152"/>
      <c r="AL310" s="152"/>
      <c r="AM310" s="152"/>
    </row>
    <row r="311" spans="1:39" ht="13.5" customHeight="1" x14ac:dyDescent="0.15">
      <c r="C311" s="215"/>
      <c r="D311" s="216"/>
      <c r="E311" s="215"/>
      <c r="F311" s="215"/>
      <c r="G311" s="215"/>
      <c r="H311" s="215"/>
      <c r="I311" s="215"/>
      <c r="J311" s="216"/>
      <c r="K311" s="216"/>
      <c r="L311" s="216"/>
      <c r="M311" s="215"/>
      <c r="AB311" s="158"/>
      <c r="AC311" s="158"/>
      <c r="AD311" s="158"/>
      <c r="AE311" s="158"/>
      <c r="AF311" s="158"/>
      <c r="AG311" s="158"/>
      <c r="AH311" s="157"/>
      <c r="AI311" s="158"/>
      <c r="AJ311" s="152"/>
      <c r="AK311" s="152"/>
      <c r="AL311" s="152"/>
      <c r="AM311" s="152"/>
    </row>
    <row r="312" spans="1:39" ht="13.5" customHeight="1" x14ac:dyDescent="0.15">
      <c r="A312" s="187" t="s">
        <v>1359</v>
      </c>
      <c r="C312" s="215"/>
      <c r="D312" s="216"/>
      <c r="E312" s="215"/>
      <c r="F312" s="215"/>
      <c r="G312" s="215"/>
      <c r="H312" s="215"/>
      <c r="I312" s="215"/>
      <c r="J312" s="216"/>
      <c r="K312" s="216"/>
      <c r="L312" s="216"/>
      <c r="M312" s="215"/>
      <c r="AB312" s="158"/>
      <c r="AC312" s="158"/>
      <c r="AD312" s="158"/>
      <c r="AE312" s="158"/>
      <c r="AF312" s="158"/>
      <c r="AG312" s="158"/>
      <c r="AH312" s="157"/>
      <c r="AI312" s="158"/>
      <c r="AJ312" s="152"/>
      <c r="AK312" s="152"/>
      <c r="AL312" s="152"/>
      <c r="AM312" s="152"/>
    </row>
    <row r="313" spans="1:39" ht="13.5" customHeight="1" x14ac:dyDescent="0.15">
      <c r="C313" s="215" t="s">
        <v>1148</v>
      </c>
      <c r="D313" s="216"/>
      <c r="E313" s="215"/>
      <c r="F313" s="215"/>
      <c r="G313" s="215"/>
      <c r="H313" s="215"/>
      <c r="I313" s="215"/>
      <c r="J313" s="216"/>
      <c r="K313" s="216"/>
      <c r="L313" s="216"/>
      <c r="M313" s="215"/>
      <c r="P313" s="177" t="s">
        <v>461</v>
      </c>
      <c r="Q313" s="109" t="s">
        <v>498</v>
      </c>
      <c r="T313" s="177" t="s">
        <v>463</v>
      </c>
      <c r="U313" s="158" t="s">
        <v>36</v>
      </c>
      <c r="AC313" s="158"/>
      <c r="AD313" s="158"/>
      <c r="AE313" s="158"/>
      <c r="AF313" s="158"/>
      <c r="AG313" s="158"/>
      <c r="AH313" s="157"/>
      <c r="AI313" s="158"/>
      <c r="AJ313" s="152"/>
      <c r="AK313" s="152"/>
      <c r="AL313" s="152"/>
      <c r="AM313" s="152"/>
    </row>
    <row r="314" spans="1:39" ht="13.5" customHeight="1" x14ac:dyDescent="0.15">
      <c r="C314" s="215"/>
      <c r="D314" s="216"/>
      <c r="E314" s="215"/>
      <c r="F314" s="215"/>
      <c r="G314" s="215"/>
      <c r="H314" s="215"/>
      <c r="I314" s="215"/>
      <c r="J314" s="216"/>
      <c r="K314" s="216"/>
      <c r="L314" s="216"/>
      <c r="M314" s="215"/>
      <c r="AB314" s="158"/>
      <c r="AC314" s="158"/>
      <c r="AD314" s="158"/>
      <c r="AE314" s="158"/>
      <c r="AF314" s="158"/>
      <c r="AG314" s="158"/>
      <c r="AH314" s="157"/>
      <c r="AI314" s="158"/>
      <c r="AJ314" s="152"/>
      <c r="AK314" s="152"/>
      <c r="AL314" s="152"/>
      <c r="AM314" s="152"/>
    </row>
    <row r="315" spans="1:39" ht="13.5" customHeight="1" x14ac:dyDescent="0.15">
      <c r="A315" s="187" t="s">
        <v>1431</v>
      </c>
      <c r="C315" s="215"/>
      <c r="D315" s="216"/>
      <c r="E315" s="215"/>
      <c r="F315" s="215"/>
      <c r="G315" s="215"/>
      <c r="H315" s="215"/>
      <c r="I315" s="215"/>
      <c r="J315" s="216"/>
      <c r="K315" s="216"/>
      <c r="L315" s="216"/>
      <c r="M315" s="215"/>
      <c r="AB315" s="158"/>
      <c r="AC315" s="158"/>
      <c r="AD315" s="158"/>
      <c r="AE315" s="158"/>
      <c r="AF315" s="158"/>
      <c r="AG315" s="158"/>
      <c r="AH315" s="157"/>
      <c r="AI315" s="158"/>
      <c r="AJ315" s="152"/>
      <c r="AK315" s="152"/>
      <c r="AL315" s="152"/>
      <c r="AM315" s="152"/>
    </row>
    <row r="316" spans="1:39" ht="13.5" customHeight="1" x14ac:dyDescent="0.15">
      <c r="B316" s="616"/>
      <c r="C316" s="617"/>
      <c r="D316" s="617"/>
      <c r="E316" s="617"/>
      <c r="F316" s="617"/>
      <c r="G316" s="617"/>
      <c r="H316" s="617"/>
      <c r="I316" s="617"/>
      <c r="J316" s="617"/>
      <c r="K316" s="617"/>
      <c r="L316" s="617"/>
      <c r="M316" s="617"/>
      <c r="N316" s="617"/>
      <c r="O316" s="617"/>
      <c r="P316" s="617"/>
      <c r="Q316" s="617"/>
      <c r="R316" s="617"/>
      <c r="S316" s="617"/>
      <c r="T316" s="617"/>
      <c r="U316" s="617"/>
      <c r="V316" s="617"/>
      <c r="W316" s="617"/>
      <c r="X316" s="617"/>
      <c r="Y316" s="617"/>
      <c r="Z316" s="617"/>
      <c r="AA316" s="618"/>
      <c r="AB316" s="158"/>
      <c r="AC316" s="158"/>
      <c r="AD316" s="158"/>
      <c r="AE316" s="158"/>
      <c r="AF316" s="158"/>
      <c r="AG316" s="158"/>
      <c r="AH316" s="157"/>
      <c r="AI316" s="158"/>
      <c r="AJ316" s="152"/>
      <c r="AK316" s="152"/>
      <c r="AL316" s="152"/>
      <c r="AM316" s="152"/>
    </row>
    <row r="317" spans="1:39" ht="13.5" customHeight="1" x14ac:dyDescent="0.15">
      <c r="B317" s="619"/>
      <c r="C317" s="620"/>
      <c r="D317" s="620"/>
      <c r="E317" s="620"/>
      <c r="F317" s="620"/>
      <c r="G317" s="620"/>
      <c r="H317" s="620"/>
      <c r="I317" s="620"/>
      <c r="J317" s="620"/>
      <c r="K317" s="620"/>
      <c r="L317" s="620"/>
      <c r="M317" s="620"/>
      <c r="N317" s="620"/>
      <c r="O317" s="620"/>
      <c r="P317" s="620"/>
      <c r="Q317" s="620"/>
      <c r="R317" s="620"/>
      <c r="S317" s="620"/>
      <c r="T317" s="620"/>
      <c r="U317" s="620"/>
      <c r="V317" s="620"/>
      <c r="W317" s="620"/>
      <c r="X317" s="620"/>
      <c r="Y317" s="620"/>
      <c r="Z317" s="620"/>
      <c r="AA317" s="621"/>
      <c r="AB317" s="158"/>
      <c r="AC317" s="158"/>
      <c r="AD317" s="158"/>
      <c r="AE317" s="158"/>
      <c r="AF317" s="158"/>
      <c r="AG317" s="158"/>
      <c r="AH317" s="157"/>
      <c r="AI317" s="158"/>
      <c r="AJ317" s="152"/>
      <c r="AK317" s="152"/>
      <c r="AL317" s="152"/>
      <c r="AM317" s="152"/>
    </row>
    <row r="318" spans="1:39" ht="13.5" customHeight="1" x14ac:dyDescent="0.15">
      <c r="C318" s="215"/>
      <c r="D318" s="216"/>
      <c r="E318" s="215"/>
      <c r="F318" s="215"/>
      <c r="G318" s="215"/>
      <c r="H318" s="215"/>
      <c r="I318" s="215"/>
      <c r="J318" s="216"/>
      <c r="K318" s="216"/>
      <c r="L318" s="216"/>
      <c r="M318" s="215"/>
      <c r="AB318" s="158"/>
      <c r="AC318" s="158"/>
      <c r="AD318" s="158"/>
      <c r="AE318" s="158"/>
      <c r="AF318" s="158"/>
      <c r="AG318" s="158"/>
      <c r="AH318" s="157"/>
      <c r="AI318" s="158"/>
      <c r="AJ318" s="152"/>
      <c r="AK318" s="152"/>
      <c r="AL318" s="152"/>
      <c r="AM318" s="152"/>
    </row>
    <row r="319" spans="1:39" ht="13.5" customHeight="1" x14ac:dyDescent="0.15">
      <c r="A319" s="187" t="s">
        <v>1361</v>
      </c>
      <c r="C319" s="215"/>
      <c r="D319" s="216"/>
      <c r="E319" s="215"/>
      <c r="F319" s="215"/>
      <c r="G319" s="215"/>
      <c r="H319" s="215"/>
      <c r="I319" s="215"/>
      <c r="J319" s="216"/>
      <c r="K319" s="216"/>
      <c r="L319" s="216"/>
      <c r="M319" s="215"/>
      <c r="AB319" s="158"/>
      <c r="AC319" s="158"/>
      <c r="AD319" s="158"/>
      <c r="AE319" s="158"/>
      <c r="AF319" s="158"/>
      <c r="AG319" s="158"/>
      <c r="AH319" s="157"/>
      <c r="AI319" s="158"/>
      <c r="AJ319" s="152"/>
      <c r="AK319" s="152"/>
      <c r="AL319" s="152"/>
      <c r="AM319" s="152"/>
    </row>
    <row r="320" spans="1:39" ht="13.5" customHeight="1" x14ac:dyDescent="0.15">
      <c r="B320" s="616"/>
      <c r="C320" s="617"/>
      <c r="D320" s="617"/>
      <c r="E320" s="617"/>
      <c r="F320" s="617"/>
      <c r="G320" s="617"/>
      <c r="H320" s="617"/>
      <c r="I320" s="617"/>
      <c r="J320" s="617"/>
      <c r="K320" s="617"/>
      <c r="L320" s="617"/>
      <c r="M320" s="617"/>
      <c r="N320" s="617"/>
      <c r="O320" s="617"/>
      <c r="P320" s="617"/>
      <c r="Q320" s="617"/>
      <c r="R320" s="617"/>
      <c r="S320" s="617"/>
      <c r="T320" s="617"/>
      <c r="U320" s="617"/>
      <c r="V320" s="617"/>
      <c r="W320" s="617"/>
      <c r="X320" s="617"/>
      <c r="Y320" s="617"/>
      <c r="Z320" s="617"/>
      <c r="AA320" s="618"/>
      <c r="AB320" s="158"/>
      <c r="AC320" s="158"/>
      <c r="AD320" s="158"/>
      <c r="AE320" s="158"/>
      <c r="AF320" s="158"/>
      <c r="AG320" s="158"/>
      <c r="AH320" s="157"/>
      <c r="AI320" s="158"/>
      <c r="AJ320" s="152"/>
      <c r="AK320" s="152"/>
      <c r="AL320" s="152"/>
      <c r="AM320" s="152"/>
    </row>
    <row r="321" spans="1:39" ht="13.5" customHeight="1" x14ac:dyDescent="0.15">
      <c r="B321" s="619"/>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c r="Z321" s="620"/>
      <c r="AA321" s="621"/>
      <c r="AB321" s="158"/>
      <c r="AC321" s="158"/>
      <c r="AD321" s="158"/>
      <c r="AE321" s="158"/>
      <c r="AF321" s="158"/>
      <c r="AG321" s="158"/>
      <c r="AH321" s="157"/>
      <c r="AI321" s="158"/>
      <c r="AJ321" s="152"/>
      <c r="AK321" s="152"/>
      <c r="AL321" s="152"/>
      <c r="AM321" s="152"/>
    </row>
    <row r="322" spans="1:39" ht="13.5" customHeight="1" x14ac:dyDescent="0.15">
      <c r="C322" s="215"/>
      <c r="D322" s="216"/>
      <c r="E322" s="215"/>
      <c r="F322" s="215"/>
      <c r="G322" s="215"/>
      <c r="H322" s="215"/>
      <c r="I322" s="215"/>
      <c r="J322" s="216"/>
      <c r="K322" s="216"/>
      <c r="L322" s="216"/>
      <c r="M322" s="215"/>
      <c r="AB322" s="158"/>
      <c r="AC322" s="158"/>
      <c r="AD322" s="158"/>
      <c r="AE322" s="158"/>
      <c r="AF322" s="158"/>
      <c r="AG322" s="158"/>
      <c r="AH322" s="157"/>
      <c r="AI322" s="158"/>
      <c r="AJ322" s="152"/>
      <c r="AK322" s="152"/>
      <c r="AL322" s="152"/>
      <c r="AM322" s="152"/>
    </row>
    <row r="323" spans="1:39" ht="13.5" customHeight="1" x14ac:dyDescent="0.15">
      <c r="A323" s="213" t="s">
        <v>1395</v>
      </c>
      <c r="B323" s="200"/>
      <c r="C323" s="200"/>
      <c r="D323" s="200"/>
      <c r="E323" s="200"/>
      <c r="F323" s="200"/>
      <c r="G323" s="200"/>
      <c r="H323" s="200"/>
      <c r="I323" s="200"/>
      <c r="J323" s="200"/>
      <c r="K323" s="200"/>
      <c r="L323" s="200"/>
      <c r="M323" s="200"/>
      <c r="N323" s="200"/>
      <c r="O323" s="200"/>
      <c r="P323" s="200"/>
      <c r="Q323" s="200"/>
      <c r="R323" s="200"/>
      <c r="S323" s="200"/>
      <c r="T323" s="200"/>
      <c r="U323" s="200"/>
      <c r="V323" s="200"/>
      <c r="W323" s="200"/>
      <c r="X323" s="200"/>
      <c r="Y323" s="200"/>
      <c r="Z323" s="200"/>
      <c r="AA323" s="200"/>
      <c r="AB323" s="214"/>
      <c r="AC323" s="214"/>
      <c r="AD323" s="214"/>
      <c r="AE323" s="214"/>
      <c r="AF323" s="214"/>
      <c r="AG323" s="214"/>
      <c r="AH323" s="157"/>
      <c r="AI323" s="158"/>
      <c r="AJ323" s="152"/>
      <c r="AK323" s="152"/>
      <c r="AL323" s="152"/>
      <c r="AM323" s="152"/>
    </row>
    <row r="324" spans="1:39" ht="13.5" customHeight="1" x14ac:dyDescent="0.15">
      <c r="A324" s="218"/>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7"/>
      <c r="AC324" s="157"/>
      <c r="AD324" s="157"/>
      <c r="AE324" s="158"/>
      <c r="AF324" s="158"/>
      <c r="AG324" s="158"/>
      <c r="AH324" s="157"/>
      <c r="AI324" s="158"/>
      <c r="AJ324" s="152"/>
      <c r="AK324" s="152"/>
      <c r="AL324" s="152"/>
      <c r="AM324" s="152"/>
    </row>
    <row r="325" spans="1:39" ht="13.5" customHeight="1" x14ac:dyDescent="0.15">
      <c r="A325" s="159" t="s">
        <v>1193</v>
      </c>
      <c r="B325" s="152"/>
      <c r="C325" s="152"/>
      <c r="D325" s="152"/>
      <c r="E325" s="152"/>
      <c r="F325" s="152"/>
      <c r="G325" s="152"/>
      <c r="H325" s="152"/>
      <c r="I325" s="152"/>
      <c r="J325" s="152"/>
      <c r="K325" s="152"/>
      <c r="L325" s="152"/>
      <c r="M325" s="152"/>
      <c r="N325" s="152"/>
      <c r="O325" s="152"/>
      <c r="P325" s="152"/>
      <c r="Q325" s="152"/>
      <c r="R325" s="196" t="s">
        <v>1026</v>
      </c>
      <c r="S325" s="152"/>
      <c r="T325" s="152"/>
      <c r="U325" s="152"/>
      <c r="V325" s="152"/>
      <c r="W325" s="152"/>
      <c r="X325" s="152"/>
      <c r="Y325" s="152"/>
      <c r="Z325" s="152"/>
      <c r="AA325" s="152"/>
      <c r="AB325" s="157"/>
      <c r="AC325" s="158"/>
      <c r="AD325" s="158"/>
      <c r="AE325" s="158"/>
      <c r="AF325" s="158"/>
      <c r="AG325" s="158"/>
      <c r="AH325" s="158"/>
      <c r="AI325" s="158"/>
    </row>
    <row r="326" spans="1:39" ht="13.5" customHeight="1" x14ac:dyDescent="0.15">
      <c r="A326" s="218"/>
      <c r="B326" s="103"/>
      <c r="C326" s="663"/>
      <c r="D326" s="664"/>
      <c r="E326" s="664"/>
      <c r="F326" s="664"/>
      <c r="G326" s="664"/>
      <c r="H326" s="664"/>
      <c r="I326" s="664"/>
      <c r="J326" s="664"/>
      <c r="K326" s="664"/>
      <c r="L326" s="664"/>
      <c r="M326" s="664"/>
      <c r="N326" s="664"/>
      <c r="O326" s="664"/>
      <c r="P326" s="664"/>
      <c r="Q326" s="664"/>
      <c r="R326" s="664"/>
      <c r="S326" s="664"/>
      <c r="T326" s="664"/>
      <c r="U326" s="664"/>
      <c r="V326" s="664"/>
      <c r="W326" s="664"/>
      <c r="X326" s="664"/>
      <c r="Y326" s="664"/>
      <c r="Z326" s="664"/>
      <c r="AA326" s="664"/>
      <c r="AB326" s="664"/>
      <c r="AC326" s="664"/>
      <c r="AD326" s="664"/>
      <c r="AE326" s="664"/>
      <c r="AF326" s="664"/>
      <c r="AG326" s="665"/>
    </row>
    <row r="327" spans="1:39" ht="13.5" customHeight="1" x14ac:dyDescent="0.15">
      <c r="A327" s="218"/>
      <c r="B327" s="103"/>
      <c r="C327" s="666"/>
      <c r="D327" s="667"/>
      <c r="E327" s="667"/>
      <c r="F327" s="667"/>
      <c r="G327" s="667"/>
      <c r="H327" s="667"/>
      <c r="I327" s="667"/>
      <c r="J327" s="667"/>
      <c r="K327" s="667"/>
      <c r="L327" s="667"/>
      <c r="M327" s="667"/>
      <c r="N327" s="667"/>
      <c r="O327" s="667"/>
      <c r="P327" s="667"/>
      <c r="Q327" s="667"/>
      <c r="R327" s="667"/>
      <c r="S327" s="667"/>
      <c r="T327" s="667"/>
      <c r="U327" s="667"/>
      <c r="V327" s="667"/>
      <c r="W327" s="667"/>
      <c r="X327" s="667"/>
      <c r="Y327" s="667"/>
      <c r="Z327" s="667"/>
      <c r="AA327" s="667"/>
      <c r="AB327" s="667"/>
      <c r="AC327" s="667"/>
      <c r="AD327" s="667"/>
      <c r="AE327" s="667"/>
      <c r="AF327" s="667"/>
      <c r="AG327" s="668"/>
    </row>
    <row r="328" spans="1:39" ht="13.5" customHeight="1" x14ac:dyDescent="0.15">
      <c r="A328" s="218"/>
      <c r="B328" s="103"/>
      <c r="C328" s="666"/>
      <c r="D328" s="667"/>
      <c r="E328" s="667"/>
      <c r="F328" s="667"/>
      <c r="G328" s="667"/>
      <c r="H328" s="667"/>
      <c r="I328" s="667"/>
      <c r="J328" s="667"/>
      <c r="K328" s="667"/>
      <c r="L328" s="667"/>
      <c r="M328" s="667"/>
      <c r="N328" s="667"/>
      <c r="O328" s="667"/>
      <c r="P328" s="667"/>
      <c r="Q328" s="667"/>
      <c r="R328" s="667"/>
      <c r="S328" s="667"/>
      <c r="T328" s="667"/>
      <c r="U328" s="667"/>
      <c r="V328" s="667"/>
      <c r="W328" s="667"/>
      <c r="X328" s="667"/>
      <c r="Y328" s="667"/>
      <c r="Z328" s="667"/>
      <c r="AA328" s="667"/>
      <c r="AB328" s="667"/>
      <c r="AC328" s="667"/>
      <c r="AD328" s="667"/>
      <c r="AE328" s="667"/>
      <c r="AF328" s="667"/>
      <c r="AG328" s="668"/>
    </row>
    <row r="329" spans="1:39" ht="13.5" customHeight="1" x14ac:dyDescent="0.15">
      <c r="A329" s="218"/>
      <c r="B329" s="103"/>
      <c r="C329" s="666"/>
      <c r="D329" s="667"/>
      <c r="E329" s="667"/>
      <c r="F329" s="667"/>
      <c r="G329" s="667"/>
      <c r="H329" s="667"/>
      <c r="I329" s="667"/>
      <c r="J329" s="667"/>
      <c r="K329" s="667"/>
      <c r="L329" s="667"/>
      <c r="M329" s="667"/>
      <c r="N329" s="667"/>
      <c r="O329" s="667"/>
      <c r="P329" s="667"/>
      <c r="Q329" s="667"/>
      <c r="R329" s="667"/>
      <c r="S329" s="667"/>
      <c r="T329" s="667"/>
      <c r="U329" s="667"/>
      <c r="V329" s="667"/>
      <c r="W329" s="667"/>
      <c r="X329" s="667"/>
      <c r="Y329" s="667"/>
      <c r="Z329" s="667"/>
      <c r="AA329" s="667"/>
      <c r="AB329" s="667"/>
      <c r="AC329" s="667"/>
      <c r="AD329" s="667"/>
      <c r="AE329" s="667"/>
      <c r="AF329" s="667"/>
      <c r="AG329" s="668"/>
    </row>
    <row r="330" spans="1:39" ht="13.5" customHeight="1" x14ac:dyDescent="0.15">
      <c r="A330" s="218"/>
      <c r="B330" s="103"/>
      <c r="C330" s="666"/>
      <c r="D330" s="667"/>
      <c r="E330" s="667"/>
      <c r="F330" s="667"/>
      <c r="G330" s="667"/>
      <c r="H330" s="667"/>
      <c r="I330" s="667"/>
      <c r="J330" s="667"/>
      <c r="K330" s="667"/>
      <c r="L330" s="667"/>
      <c r="M330" s="667"/>
      <c r="N330" s="667"/>
      <c r="O330" s="667"/>
      <c r="P330" s="667"/>
      <c r="Q330" s="667"/>
      <c r="R330" s="667"/>
      <c r="S330" s="667"/>
      <c r="T330" s="667"/>
      <c r="U330" s="667"/>
      <c r="V330" s="667"/>
      <c r="W330" s="667"/>
      <c r="X330" s="667"/>
      <c r="Y330" s="667"/>
      <c r="Z330" s="667"/>
      <c r="AA330" s="667"/>
      <c r="AB330" s="667"/>
      <c r="AC330" s="667"/>
      <c r="AD330" s="667"/>
      <c r="AE330" s="667"/>
      <c r="AF330" s="667"/>
      <c r="AG330" s="668"/>
    </row>
    <row r="331" spans="1:39" ht="13.5" customHeight="1" x14ac:dyDescent="0.15">
      <c r="A331" s="218"/>
      <c r="B331" s="103"/>
      <c r="C331" s="669"/>
      <c r="D331" s="670"/>
      <c r="E331" s="670"/>
      <c r="F331" s="670"/>
      <c r="G331" s="670"/>
      <c r="H331" s="670"/>
      <c r="I331" s="670"/>
      <c r="J331" s="670"/>
      <c r="K331" s="670"/>
      <c r="L331" s="670"/>
      <c r="M331" s="670"/>
      <c r="N331" s="670"/>
      <c r="O331" s="670"/>
      <c r="P331" s="670"/>
      <c r="Q331" s="670"/>
      <c r="R331" s="670"/>
      <c r="S331" s="670"/>
      <c r="T331" s="670"/>
      <c r="U331" s="670"/>
      <c r="V331" s="670"/>
      <c r="W331" s="670"/>
      <c r="X331" s="670"/>
      <c r="Y331" s="670"/>
      <c r="Z331" s="670"/>
      <c r="AA331" s="670"/>
      <c r="AB331" s="670"/>
      <c r="AC331" s="670"/>
      <c r="AD331" s="670"/>
      <c r="AE331" s="670"/>
      <c r="AF331" s="670"/>
      <c r="AG331" s="671"/>
    </row>
    <row r="332" spans="1:39" ht="13.5" customHeight="1" x14ac:dyDescent="0.15">
      <c r="A332" s="218"/>
      <c r="B332" s="103"/>
      <c r="C332" s="103"/>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c r="AA332" s="152"/>
      <c r="AB332" s="152"/>
    </row>
    <row r="333" spans="1:39" ht="13.5" customHeight="1" x14ac:dyDescent="0.15">
      <c r="A333" s="187" t="s">
        <v>1190</v>
      </c>
      <c r="B333" s="111"/>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c r="AA333" s="152"/>
      <c r="AB333" s="157"/>
      <c r="AC333" s="157"/>
      <c r="AD333" s="157"/>
      <c r="AE333" s="158"/>
      <c r="AF333" s="158"/>
      <c r="AG333" s="158"/>
      <c r="AH333" s="158"/>
      <c r="AI333" s="158"/>
    </row>
    <row r="334" spans="1:39" ht="13.5" customHeight="1" x14ac:dyDescent="0.15">
      <c r="B334" s="111"/>
      <c r="C334" s="215" t="s">
        <v>554</v>
      </c>
      <c r="D334" s="152"/>
      <c r="E334" s="152"/>
      <c r="F334" s="152"/>
      <c r="G334" s="152"/>
      <c r="H334" s="152"/>
      <c r="I334" s="163" t="s">
        <v>1453</v>
      </c>
      <c r="J334" s="99"/>
      <c r="K334" s="598"/>
      <c r="L334" s="599"/>
      <c r="M334" s="600"/>
      <c r="N334" s="99" t="s">
        <v>468</v>
      </c>
      <c r="O334" s="185"/>
      <c r="P334" s="99" t="s">
        <v>469</v>
      </c>
      <c r="Q334" s="185"/>
      <c r="R334" s="99" t="s">
        <v>470</v>
      </c>
      <c r="S334" s="152"/>
      <c r="T334" s="152"/>
      <c r="U334" s="152"/>
      <c r="V334" s="152"/>
      <c r="W334" s="152"/>
      <c r="X334" s="152"/>
      <c r="Y334" s="152"/>
      <c r="Z334" s="152"/>
      <c r="AA334" s="152"/>
      <c r="AB334" s="157"/>
      <c r="AC334" s="157"/>
      <c r="AD334" s="157"/>
      <c r="AE334" s="158"/>
      <c r="AF334" s="158"/>
      <c r="AG334" s="158"/>
      <c r="AH334" s="158"/>
      <c r="AI334" s="158"/>
    </row>
    <row r="335" spans="1:39" ht="13.5" customHeight="1" x14ac:dyDescent="0.15">
      <c r="B335" s="111"/>
      <c r="C335" s="215" t="s">
        <v>555</v>
      </c>
      <c r="D335" s="152"/>
      <c r="E335" s="152"/>
      <c r="F335" s="152"/>
      <c r="G335" s="152"/>
      <c r="H335" s="152"/>
      <c r="I335" s="163" t="s">
        <v>1453</v>
      </c>
      <c r="J335" s="99"/>
      <c r="K335" s="598"/>
      <c r="L335" s="599"/>
      <c r="M335" s="600"/>
      <c r="N335" s="99" t="s">
        <v>468</v>
      </c>
      <c r="O335" s="185"/>
      <c r="P335" s="99" t="s">
        <v>469</v>
      </c>
      <c r="Q335" s="185"/>
      <c r="R335" s="99" t="s">
        <v>470</v>
      </c>
      <c r="S335" s="152"/>
      <c r="T335" s="152"/>
      <c r="U335" s="152"/>
      <c r="V335" s="152"/>
      <c r="W335" s="152"/>
      <c r="X335" s="152"/>
      <c r="Y335" s="152"/>
      <c r="Z335" s="152"/>
      <c r="AA335" s="152"/>
      <c r="AB335" s="157"/>
      <c r="AC335" s="157"/>
      <c r="AD335" s="157"/>
      <c r="AE335" s="158"/>
      <c r="AF335" s="158"/>
      <c r="AG335" s="158"/>
      <c r="AH335" s="158"/>
      <c r="AI335" s="158"/>
    </row>
  </sheetData>
  <sheetProtection algorithmName="SHA-512" hashValue="ZMfFa0tFza70LQId6kqFJUlv84laeubhU2aEvZxqYFZvdqUbRxy28KwRT1vnQWH0TUVWG1ViTBGmvl7uXUeYYg==" saltValue="2OnHbm4/5c8xHwkXeMMAAA==" spinCount="100000" sheet="1" objects="1" scenarios="1" selectLockedCells="1"/>
  <mergeCells count="220">
    <mergeCell ref="S186:U186"/>
    <mergeCell ref="I188:AG188"/>
    <mergeCell ref="I171:AA171"/>
    <mergeCell ref="O307:Q307"/>
    <mergeCell ref="O308:Q308"/>
    <mergeCell ref="W27:AG27"/>
    <mergeCell ref="S31:AI33"/>
    <mergeCell ref="I14:N14"/>
    <mergeCell ref="I13:X13"/>
    <mergeCell ref="J21:V21"/>
    <mergeCell ref="J22:V22"/>
    <mergeCell ref="J23:V23"/>
    <mergeCell ref="W21:AG21"/>
    <mergeCell ref="W22:AG22"/>
    <mergeCell ref="W23:AG23"/>
    <mergeCell ref="W25:AG25"/>
    <mergeCell ref="I159:P159"/>
    <mergeCell ref="I161:P161"/>
    <mergeCell ref="W26:AG26"/>
    <mergeCell ref="J30:V30"/>
    <mergeCell ref="I55:N55"/>
    <mergeCell ref="I56:S56"/>
    <mergeCell ref="I45:N45"/>
    <mergeCell ref="I277:K277"/>
    <mergeCell ref="P277:R277"/>
    <mergeCell ref="I122:AA122"/>
    <mergeCell ref="AB1:AH1"/>
    <mergeCell ref="F304:AF304"/>
    <mergeCell ref="I36:S36"/>
    <mergeCell ref="I35:N35"/>
    <mergeCell ref="I138:AA138"/>
    <mergeCell ref="P91:Z91"/>
    <mergeCell ref="I144:AA144"/>
    <mergeCell ref="I139:AA139"/>
    <mergeCell ref="I123:AA123"/>
    <mergeCell ref="W28:AG28"/>
    <mergeCell ref="J27:V27"/>
    <mergeCell ref="I65:N65"/>
    <mergeCell ref="I66:S66"/>
    <mergeCell ref="I106:N106"/>
    <mergeCell ref="I107:S107"/>
    <mergeCell ref="I155:AA155"/>
    <mergeCell ref="I157:N157"/>
    <mergeCell ref="I76:S76"/>
    <mergeCell ref="I75:N75"/>
    <mergeCell ref="I85:N85"/>
    <mergeCell ref="I86:S86"/>
    <mergeCell ref="I127:AA127"/>
    <mergeCell ref="W30:AG30"/>
    <mergeCell ref="B148:AA151"/>
    <mergeCell ref="B320:AA321"/>
    <mergeCell ref="B316:AA317"/>
    <mergeCell ref="J168:K168"/>
    <mergeCell ref="P168:S168"/>
    <mergeCell ref="W168:Z168"/>
    <mergeCell ref="O294:Q294"/>
    <mergeCell ref="O295:Q295"/>
    <mergeCell ref="O301:Q301"/>
    <mergeCell ref="O302:Q302"/>
    <mergeCell ref="F297:AF297"/>
    <mergeCell ref="O180:AA180"/>
    <mergeCell ref="X170:AA170"/>
    <mergeCell ref="I169:S169"/>
    <mergeCell ref="I172:L172"/>
    <mergeCell ref="I173:AA173"/>
    <mergeCell ref="J170:K170"/>
    <mergeCell ref="I174:O174"/>
    <mergeCell ref="Q170:S170"/>
    <mergeCell ref="M277:O277"/>
    <mergeCell ref="O181:X181"/>
    <mergeCell ref="O182:X182"/>
    <mergeCell ref="O183:X183"/>
    <mergeCell ref="F310:AF310"/>
    <mergeCell ref="B3:E3"/>
    <mergeCell ref="N3:Q3"/>
    <mergeCell ref="F3:M3"/>
    <mergeCell ref="W3:AA3"/>
    <mergeCell ref="AB3:AF3"/>
    <mergeCell ref="B12:G12"/>
    <mergeCell ref="B13:G13"/>
    <mergeCell ref="B14:G14"/>
    <mergeCell ref="I121:AA121"/>
    <mergeCell ref="W8:Z8"/>
    <mergeCell ref="I9:S9"/>
    <mergeCell ref="J8:K8"/>
    <mergeCell ref="P8:S8"/>
    <mergeCell ref="J24:V24"/>
    <mergeCell ref="J25:V25"/>
    <mergeCell ref="J26:V26"/>
    <mergeCell ref="W29:AG29"/>
    <mergeCell ref="R17:S17"/>
    <mergeCell ref="I12:L12"/>
    <mergeCell ref="R3:V3"/>
    <mergeCell ref="K118:M118"/>
    <mergeCell ref="I273:L273"/>
    <mergeCell ref="I275:L275"/>
    <mergeCell ref="C326:AG331"/>
    <mergeCell ref="F277:H277"/>
    <mergeCell ref="P283:Q283"/>
    <mergeCell ref="I283:O283"/>
    <mergeCell ref="R283:X283"/>
    <mergeCell ref="I280:K280"/>
    <mergeCell ref="I281:K281"/>
    <mergeCell ref="K17:L17"/>
    <mergeCell ref="K18:L18"/>
    <mergeCell ref="K19:L19"/>
    <mergeCell ref="J28:V28"/>
    <mergeCell ref="J29:V29"/>
    <mergeCell ref="I96:N96"/>
    <mergeCell ref="I97:S97"/>
    <mergeCell ref="I32:Q32"/>
    <mergeCell ref="I133:AA133"/>
    <mergeCell ref="I128:AA128"/>
    <mergeCell ref="I129:AA129"/>
    <mergeCell ref="I143:AA143"/>
    <mergeCell ref="I145:AA145"/>
    <mergeCell ref="I134:AA134"/>
    <mergeCell ref="I137:AA137"/>
    <mergeCell ref="J91:O91"/>
    <mergeCell ref="I132:AA132"/>
    <mergeCell ref="I153:AA153"/>
    <mergeCell ref="I271:L271"/>
    <mergeCell ref="A178:G178"/>
    <mergeCell ref="R18:S18"/>
    <mergeCell ref="W24:AG24"/>
    <mergeCell ref="R16:S16"/>
    <mergeCell ref="R19:S19"/>
    <mergeCell ref="B21:H21"/>
    <mergeCell ref="I46:S46"/>
    <mergeCell ref="I175:O175"/>
    <mergeCell ref="I176:AA176"/>
    <mergeCell ref="I200:L200"/>
    <mergeCell ref="I201:AA201"/>
    <mergeCell ref="I202:O202"/>
    <mergeCell ref="I197:AA197"/>
    <mergeCell ref="I198:AA198"/>
    <mergeCell ref="I199:AA199"/>
    <mergeCell ref="P205:S205"/>
    <mergeCell ref="W205:Z205"/>
    <mergeCell ref="I206:S206"/>
    <mergeCell ref="J207:K207"/>
    <mergeCell ref="Q207:S207"/>
    <mergeCell ref="X207:AA207"/>
    <mergeCell ref="I209:L209"/>
    <mergeCell ref="I210:AA210"/>
    <mergeCell ref="I211:O211"/>
    <mergeCell ref="J205:K205"/>
    <mergeCell ref="I208:AA208"/>
    <mergeCell ref="I218:L218"/>
    <mergeCell ref="J216:K216"/>
    <mergeCell ref="P214:S214"/>
    <mergeCell ref="W214:Z214"/>
    <mergeCell ref="I219:AA219"/>
    <mergeCell ref="I220:O220"/>
    <mergeCell ref="X216:AA216"/>
    <mergeCell ref="I215:S215"/>
    <mergeCell ref="Q216:S216"/>
    <mergeCell ref="J214:K214"/>
    <mergeCell ref="I217:AA217"/>
    <mergeCell ref="J224:K224"/>
    <mergeCell ref="P224:S224"/>
    <mergeCell ref="W224:Z224"/>
    <mergeCell ref="I221:AA221"/>
    <mergeCell ref="J244:K244"/>
    <mergeCell ref="P244:S244"/>
    <mergeCell ref="W244:Z244"/>
    <mergeCell ref="I225:S225"/>
    <mergeCell ref="J226:K226"/>
    <mergeCell ref="Q226:S226"/>
    <mergeCell ref="X226:AA226"/>
    <mergeCell ref="I227:AA227"/>
    <mergeCell ref="I228:L228"/>
    <mergeCell ref="I229:AA229"/>
    <mergeCell ref="I230:O230"/>
    <mergeCell ref="J234:K234"/>
    <mergeCell ref="P234:S234"/>
    <mergeCell ref="W234:Z234"/>
    <mergeCell ref="I231:AA231"/>
    <mergeCell ref="I241:AA241"/>
    <mergeCell ref="I235:S235"/>
    <mergeCell ref="J236:K236"/>
    <mergeCell ref="Q236:S236"/>
    <mergeCell ref="X236:AA236"/>
    <mergeCell ref="I237:AA237"/>
    <mergeCell ref="I238:L238"/>
    <mergeCell ref="I239:AA239"/>
    <mergeCell ref="I240:O240"/>
    <mergeCell ref="E261:W261"/>
    <mergeCell ref="I245:S245"/>
    <mergeCell ref="J246:K246"/>
    <mergeCell ref="Q246:S246"/>
    <mergeCell ref="X246:AA246"/>
    <mergeCell ref="I247:AA247"/>
    <mergeCell ref="I248:L248"/>
    <mergeCell ref="I249:AA249"/>
    <mergeCell ref="I250:O250"/>
    <mergeCell ref="K163:M163"/>
    <mergeCell ref="K334:M334"/>
    <mergeCell ref="K335:M335"/>
    <mergeCell ref="L286:O286"/>
    <mergeCell ref="L287:O287"/>
    <mergeCell ref="L288:O288"/>
    <mergeCell ref="L289:O289"/>
    <mergeCell ref="L290:O290"/>
    <mergeCell ref="T286:W286"/>
    <mergeCell ref="T287:W287"/>
    <mergeCell ref="T288:W288"/>
    <mergeCell ref="T289:W289"/>
    <mergeCell ref="T290:W290"/>
    <mergeCell ref="A194:AG194"/>
    <mergeCell ref="E258:L258"/>
    <mergeCell ref="E263:L263"/>
    <mergeCell ref="L285:P285"/>
    <mergeCell ref="I251:AA251"/>
    <mergeCell ref="B221:H221"/>
    <mergeCell ref="B231:H231"/>
    <mergeCell ref="B241:H241"/>
    <mergeCell ref="B251:H251"/>
    <mergeCell ref="B266:AA267"/>
    <mergeCell ref="E256:W256"/>
  </mergeCells>
  <phoneticPr fontId="15"/>
  <conditionalFormatting sqref="E296:AG297">
    <cfRule type="expression" dxfId="43" priority="48">
      <formula>$D$296="□"</formula>
    </cfRule>
  </conditionalFormatting>
  <conditionalFormatting sqref="E303:AG304">
    <cfRule type="expression" dxfId="42" priority="47">
      <formula>$D$303="□"</formula>
    </cfRule>
  </conditionalFormatting>
  <conditionalFormatting sqref="E294:T295">
    <cfRule type="expression" dxfId="41" priority="46">
      <formula>$D$294="□"</formula>
    </cfRule>
  </conditionalFormatting>
  <conditionalFormatting sqref="E301:T302">
    <cfRule type="expression" dxfId="40" priority="45">
      <formula>$D$301="□"</formula>
    </cfRule>
  </conditionalFormatting>
  <conditionalFormatting sqref="E309:AG310">
    <cfRule type="expression" dxfId="39" priority="43">
      <formula>$D$309="□"</formula>
    </cfRule>
  </conditionalFormatting>
  <conditionalFormatting sqref="E307:T308">
    <cfRule type="expression" dxfId="38" priority="40">
      <formula>$D$307="□"</formula>
    </cfRule>
  </conditionalFormatting>
  <conditionalFormatting sqref="B148:AA151">
    <cfRule type="expression" dxfId="37" priority="35">
      <formula>$AC$148&lt;&gt;0</formula>
    </cfRule>
  </conditionalFormatting>
  <conditionalFormatting sqref="I169:AB170 I172:AB174 I171 AB171 I168:O168 T168:AB168">
    <cfRule type="expression" dxfId="36" priority="34">
      <formula>$AC$168&lt;&gt;0</formula>
    </cfRule>
  </conditionalFormatting>
  <conditionalFormatting sqref="I271:L271">
    <cfRule type="expression" dxfId="35" priority="33">
      <formula>$AC$271&lt;&gt;0</formula>
    </cfRule>
  </conditionalFormatting>
  <conditionalFormatting sqref="I273:L273">
    <cfRule type="expression" dxfId="34" priority="32">
      <formula>$AC$273&lt;&gt;0</formula>
    </cfRule>
  </conditionalFormatting>
  <conditionalFormatting sqref="I275:L275">
    <cfRule type="expression" dxfId="33" priority="31">
      <formula>$AC$275&lt;&gt;0</formula>
    </cfRule>
  </conditionalFormatting>
  <conditionalFormatting sqref="F277:S277">
    <cfRule type="expression" dxfId="32" priority="30">
      <formula>$AC$277&lt;&gt;0</formula>
    </cfRule>
  </conditionalFormatting>
  <conditionalFormatting sqref="I283:X283">
    <cfRule type="expression" dxfId="31" priority="29">
      <formula>$AC$283&lt;&gt;0</formula>
    </cfRule>
  </conditionalFormatting>
  <conditionalFormatting sqref="I143:AA145">
    <cfRule type="expression" dxfId="30" priority="28">
      <formula>$AC$143&lt;&gt;0</formula>
    </cfRule>
  </conditionalFormatting>
  <conditionalFormatting sqref="I121:AA123">
    <cfRule type="expression" dxfId="29" priority="49">
      <formula>$AC$120&lt;&gt;0</formula>
    </cfRule>
  </conditionalFormatting>
  <conditionalFormatting sqref="I127:AA129">
    <cfRule type="expression" dxfId="28" priority="50">
      <formula>$AC$126&lt;&gt;0</formula>
    </cfRule>
  </conditionalFormatting>
  <conditionalFormatting sqref="I132:AA134">
    <cfRule type="expression" dxfId="27" priority="51">
      <formula>$AC$131&lt;&gt;0</formula>
    </cfRule>
  </conditionalFormatting>
  <conditionalFormatting sqref="I137:AA139">
    <cfRule type="expression" dxfId="26" priority="52">
      <formula>$AC$136&lt;&gt;0</formula>
    </cfRule>
  </conditionalFormatting>
  <conditionalFormatting sqref="S31">
    <cfRule type="expression" dxfId="25" priority="27">
      <formula>$I$32="指定なし"</formula>
    </cfRule>
  </conditionalFormatting>
  <conditionalFormatting sqref="R17:S19 W19 T34 T44 T54 T64 T74 T84 T95 T105">
    <cfRule type="expression" dxfId="24" priority="26">
      <formula>ISERROR($AL$22)</formula>
    </cfRule>
  </conditionalFormatting>
  <conditionalFormatting sqref="AB207">
    <cfRule type="expression" dxfId="23" priority="15">
      <formula>$AC$168&lt;&gt;0</formula>
    </cfRule>
  </conditionalFormatting>
  <conditionalFormatting sqref="I197:AA202">
    <cfRule type="expression" dxfId="22" priority="14">
      <formula>$AC$197&lt;&gt;0</formula>
    </cfRule>
  </conditionalFormatting>
  <conditionalFormatting sqref="I205:AA211">
    <cfRule type="expression" dxfId="21" priority="13">
      <formula>$AC$205&lt;&gt;0</formula>
    </cfRule>
  </conditionalFormatting>
  <conditionalFormatting sqref="I214:AA221">
    <cfRule type="expression" dxfId="20" priority="12">
      <formula>$AC$214&lt;&gt;0</formula>
    </cfRule>
  </conditionalFormatting>
  <conditionalFormatting sqref="I224:AA231">
    <cfRule type="expression" dxfId="19" priority="11">
      <formula>$AC$224&lt;&gt;0</formula>
    </cfRule>
  </conditionalFormatting>
  <conditionalFormatting sqref="I234:AA241">
    <cfRule type="expression" dxfId="18" priority="10">
      <formula>$AC$234&lt;&gt;0</formula>
    </cfRule>
  </conditionalFormatting>
  <conditionalFormatting sqref="I244:AA251">
    <cfRule type="expression" dxfId="17" priority="9">
      <formula>$AC$244&lt;&gt;0</formula>
    </cfRule>
  </conditionalFormatting>
  <conditionalFormatting sqref="L286:O290">
    <cfRule type="expression" dxfId="16" priority="8">
      <formula>$AC$275&lt;&gt;0</formula>
    </cfRule>
  </conditionalFormatting>
  <conditionalFormatting sqref="T286:W290">
    <cfRule type="expression" dxfId="15" priority="7">
      <formula>$AC$275&lt;&gt;0</formula>
    </cfRule>
  </conditionalFormatting>
  <conditionalFormatting sqref="E256:W256">
    <cfRule type="expression" dxfId="14" priority="6">
      <formula>$AC$244&lt;&gt;0</formula>
    </cfRule>
  </conditionalFormatting>
  <conditionalFormatting sqref="E261:W261">
    <cfRule type="expression" dxfId="13" priority="5">
      <formula>$AC$244&lt;&gt;0</formula>
    </cfRule>
  </conditionalFormatting>
  <conditionalFormatting sqref="S186:U186">
    <cfRule type="expression" dxfId="12" priority="4">
      <formula>$AC$173&lt;&gt;0</formula>
    </cfRule>
  </conditionalFormatting>
  <conditionalFormatting sqref="I188:AA188">
    <cfRule type="expression" dxfId="11" priority="2">
      <formula>$AC$214&lt;&gt;0</formula>
    </cfRule>
  </conditionalFormatting>
  <conditionalFormatting sqref="P168:S168">
    <cfRule type="expression" dxfId="10" priority="1">
      <formula>$AC$205&lt;&gt;0</formula>
    </cfRule>
  </conditionalFormatting>
  <dataValidations count="25">
    <dataValidation imeMode="hiragana" allowBlank="1" showInputMessage="1" showErrorMessage="1" sqref="I66:S66 I107:S107 I9:S9 I36:S36 I56:S56 I46:S46 I76:S76 I86:S86 I97:S97 C326:AG331 I121:AA123 B148:AA151 P91:Z91 I143:AA145 I137:AA139 I132:AA134 I127:AA129 B320:AA321 B316:AA317 I153:AA153 B266:AA267 I198:AA199 I201:AA201 I206:S206 I208:AA208 I210:AA210 I217:AA217 I227:AA227 I237:AA237 I247:AA247 I249:AA249 I239:AA239 I229:AA229 I219:AA219 I215:S215 I225:S225 I235:S235 I245:S245" xr:uid="{00000000-0002-0000-0100-000000000000}"/>
    <dataValidation type="list" allowBlank="1" showInputMessage="1" showErrorMessage="1" sqref="I179:I180 J110:J111 I108:I109 I37:I38 J39:J40 K41:K42 I57:I58 J59:J60 K61:K62 I47:I48 J49:J50 K51:K52 I77:I78 K71:K72 I87:I88 K92:K93 K81:K82 I98:I99 I67:I68 I21:I30 J69:J70 J79:J80 J100:J101 K102:K103 D294 D296 D301 D303 D307 D309 P313 T313 J89:J90 C254 C259" xr:uid="{00000000-0002-0000-0100-000001000000}">
      <formula1>"□,■"</formula1>
    </dataValidation>
    <dataValidation imeMode="off" allowBlank="1" showInputMessage="1" showErrorMessage="1" sqref="I65:N65 W168:Z168 I35:N35 I45:N45 I55:N55 I75:N75 I85:N85 I96:N96 I106:N106 K18:L19 O180 X170:AA170 I172:L172 O307:Q308 T286:W290 I271:L271 I273:L273 I280:K281 I277:K277 P277:R277 K334:K335 O334:O335 Q334:Q335 I275:L275 O294:Q295 O301:Q302 I174:O175 I200:L200 I202:O202 W205:Z205 X207:AA207 I209:L209 I211:O211 W214:Z214 X216:AA216 I218:L218 I220:O220 W224:Z224 X226:AA226 I228:L228 I230:O230 W234:Z234 X236:AA236 I238:L238 I240:O240 W244:Z244 X246:AA246 I248:L248 I250:O250 L286:O290 O181:X183" xr:uid="{00000000-0002-0000-0100-000002000000}"/>
    <dataValidation type="whole" imeMode="halfAlpha" allowBlank="1" showInputMessage="1" showErrorMessage="1" errorTitle="入力値エラー" error="1～31の整数を入力してください。" sqref="Q163 Q118" xr:uid="{00000000-0002-0000-0100-000003000000}">
      <formula1>1</formula1>
      <formula2>31</formula2>
    </dataValidation>
    <dataValidation type="whole" imeMode="halfAlpha" operator="greaterThanOrEqual" allowBlank="1" showInputMessage="1" showErrorMessage="1" errorTitle="入力値エラー" error="1以上の整数を入力してください。" sqref="K163 K118" xr:uid="{00000000-0002-0000-0100-000004000000}">
      <formula1>1</formula1>
    </dataValidation>
    <dataValidation type="whole" imeMode="halfAlpha" allowBlank="1" showInputMessage="1" showErrorMessage="1" errorTitle="入力値エラー" error="1～12の整数を入力してください。" sqref="O163 O118" xr:uid="{00000000-0002-0000-0100-000005000000}">
      <formula1>1</formula1>
      <formula2>12</formula2>
    </dataValidation>
    <dataValidation type="list" allowBlank="1" showInputMessage="1" showErrorMessage="1" sqref="I13" xr:uid="{00000000-0002-0000-0100-000006000000}">
      <formula1>INDIRECT(I12)</formula1>
    </dataValidation>
    <dataValidation type="list" imeMode="off" allowBlank="1" showInputMessage="1" showErrorMessage="1" sqref="K17:L17" xr:uid="{00000000-0002-0000-0100-000007000000}">
      <formula1>"1,2,3,4,5,6,7,8"</formula1>
    </dataValidation>
    <dataValidation type="list" allowBlank="1" showInputMessage="1" showErrorMessage="1" sqref="I14:N14" xr:uid="{00000000-0002-0000-0100-000008000000}">
      <formula1>"１～３号建築物,４号建築物"</formula1>
    </dataValidation>
    <dataValidation type="list" allowBlank="1" showInputMessage="1" showErrorMessage="1" sqref="I12:L12" xr:uid="{00000000-0002-0000-0100-000009000000}">
      <formula1>"岐阜県,静岡県,愛知県,三重県"</formula1>
    </dataValidation>
    <dataValidation type="list" allowBlank="1" showInputMessage="1" showErrorMessage="1" sqref="J8:K8 J168:K168 J170:K170 J205:K205 J214:K214 J224:K224 J226:K226 J234:K234 J207:K207 J216:K216 J236:K236 J244:K244 J246:K246" xr:uid="{00000000-0002-0000-0100-00000A000000}">
      <formula1>資格</formula1>
    </dataValidation>
    <dataValidation type="list" allowBlank="1" showInputMessage="1" showErrorMessage="1" sqref="P8:S8" xr:uid="{00000000-0002-0000-0100-00000B000000}">
      <formula1>INDIRECT($J$8)</formula1>
    </dataValidation>
    <dataValidation type="list" allowBlank="1" showInputMessage="1" showErrorMessage="1" sqref="P244:S244 P205:S205 P214:S214 P234:S234 P224:S224 P168:S168" xr:uid="{00000000-0002-0000-0100-00000C000000}">
      <formula1>INDIRECT(J168)</formula1>
    </dataValidation>
    <dataValidation type="list" allowBlank="1" showInputMessage="1" showErrorMessage="1" sqref="Q170:S170 Q207:S207 Q216:S216 Q236:S236 Q226:S226 Q246:S246" xr:uid="{00000000-0002-0000-0100-00000D000000}">
      <formula1>事務所登録</formula1>
    </dataValidation>
    <dataValidation type="list" imeMode="hiragana" allowBlank="1" showInputMessage="1" showErrorMessage="1" sqref="R283:X283 I283:O283" xr:uid="{00000000-0002-0000-0100-00000E000000}">
      <formula1>建物構造</formula1>
    </dataValidation>
    <dataValidation type="list" allowBlank="1" showInputMessage="1" showErrorMessage="1" sqref="I155" xr:uid="{00000000-0002-0000-0100-00000F000000}">
      <formula1>市街化区域等</formula1>
    </dataValidation>
    <dataValidation type="list" allowBlank="1" showInputMessage="1" showErrorMessage="1" sqref="I157:N157" xr:uid="{00000000-0002-0000-0100-000010000000}">
      <formula1>建築物の用途</formula1>
    </dataValidation>
    <dataValidation type="list" allowBlank="1" showInputMessage="1" showErrorMessage="1" sqref="I159" xr:uid="{00000000-0002-0000-0100-000011000000}">
      <formula1>建築物の工事種別</formula1>
    </dataValidation>
    <dataValidation type="list" allowBlank="1" showInputMessage="1" showErrorMessage="1" sqref="I161" xr:uid="{00000000-0002-0000-0100-000012000000}">
      <formula1>申請の対象とする範囲</formula1>
    </dataValidation>
    <dataValidation type="list" allowBlank="1" showInputMessage="1" showErrorMessage="1" sqref="I32" xr:uid="{00000000-0002-0000-0100-000013000000}">
      <formula1>用途地域</formula1>
    </dataValidation>
    <dataValidation type="list" imeMode="hiragana" allowBlank="1" showInputMessage="1" showErrorMessage="1" sqref="I251:AA251 I221:AA221 I241:AA241 I231:AA231" xr:uid="{00000000-0002-0000-0100-000014000000}">
      <formula1>作成図書</formula1>
    </dataValidation>
    <dataValidation imeMode="fullKatakana" allowBlank="1" showInputMessage="1" showErrorMessage="1" sqref="I197:AA197" xr:uid="{00000000-0002-0000-0100-000015000000}"/>
    <dataValidation type="list" allowBlank="1" showInputMessage="1" showErrorMessage="1" sqref="E256:W256 E261:W261" xr:uid="{00000000-0002-0000-0100-000016000000}">
      <formula1>指定確認検査機関</formula1>
    </dataValidation>
    <dataValidation type="list" imeMode="off" allowBlank="1" showInputMessage="1" showErrorMessage="1" sqref="S186:U186" xr:uid="{00000000-0002-0000-0100-000018000000}">
      <formula1>"有り,なし"</formula1>
    </dataValidation>
    <dataValidation type="list" imeMode="hiragana" allowBlank="1" showInputMessage="1" showErrorMessage="1" sqref="I188:AG188" xr:uid="{F5FF888C-82D5-453C-98F2-3B5D055DD64C}">
      <formula1>評価書等</formula1>
    </dataValidation>
  </dataValidations>
  <hyperlinks>
    <hyperlink ref="AB1:AH1" location="シート構成!A1" tooltip="シートの構成に戻ります。" display="シートの構成に戻る" xr:uid="{00000000-0004-0000-0100-000000000000}"/>
    <hyperlink ref="B3:E3" location="入力シート!A5" tooltip="都市の緑地の保全への配慮が必要な地域地区に関する調査票" display="調査票" xr:uid="{00000000-0004-0000-0100-000001000000}"/>
    <hyperlink ref="F3:M3" location="入力シート!A115" tooltip="低炭素建築物新築等計画に係る技術的審査依頼書" display="技術的審査依頼書" xr:uid="{00000000-0004-0000-0100-000002000000}"/>
    <hyperlink ref="N3:Q3" location="入力シート!A188" tooltip="認定申請書" display="認定申請書" xr:uid="{00000000-0004-0000-0100-000003000000}"/>
    <hyperlink ref="W3:Z3" location="☆第三面!A1" tooltip="認定申請書 第三面" display="第三面" xr:uid="{00000000-0004-0000-0100-000004000000}"/>
    <hyperlink ref="AB3:AE3" location="'☆第三面 (集約)'!A1" tooltip="認定申請書 第三面（集約）" display="第三面(集約)" xr:uid="{00000000-0004-0000-0100-000005000000}"/>
    <hyperlink ref="R3:U3" location="☆第三面!A1" tooltip="認定申請書 第三面" display="第三面" xr:uid="{00000000-0004-0000-0100-000006000000}"/>
    <hyperlink ref="W3:AA3" location="☆第五面!A1" tooltip="認定申請書 第五面" display="第五面" xr:uid="{00000000-0004-0000-0100-000007000000}"/>
    <hyperlink ref="AB3:AF3" location="'☆第五面 (集約)'!A1" tooltip="認定申請書 第五面（集約）" display="第五面(集約)" xr:uid="{00000000-0004-0000-0100-000008000000}"/>
    <hyperlink ref="R3:V3" location="☆第四面!A1" tooltip="認定申請書 第四面" display="第四面" xr:uid="{00000000-0004-0000-0100-000009000000}"/>
  </hyperlinks>
  <pageMargins left="0.7" right="0.7" top="0.75" bottom="0.75" header="0.3" footer="0.3"/>
  <pageSetup paperSize="9" orientation="portrait" r:id="rId1"/>
  <headerFooter>
    <oddFooter>&amp;L&amp;08 2021/05/10 Ver.3.5&amp;R&amp;08一般財団法人 愛知県建築住宅センター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filterMode="1"/>
  <dimension ref="A1:AL473"/>
  <sheetViews>
    <sheetView showGridLines="0" showZeros="0" view="pageBreakPreview" zoomScaleNormal="100" zoomScaleSheetLayoutView="100" workbookViewId="0"/>
  </sheetViews>
  <sheetFormatPr defaultColWidth="0" defaultRowHeight="14.1" customHeight="1" x14ac:dyDescent="0.15"/>
  <cols>
    <col min="1" max="35" width="2.625" style="260" customWidth="1"/>
    <col min="36" max="36" width="9" style="465" hidden="1" customWidth="1"/>
    <col min="37" max="38" width="9" style="260" hidden="1" customWidth="1"/>
    <col min="39" max="16384" width="0" style="260" hidden="1"/>
  </cols>
  <sheetData>
    <row r="1" spans="1:38" s="234" customFormat="1" ht="14.1" customHeight="1" x14ac:dyDescent="0.15">
      <c r="A1" s="233" t="s">
        <v>1049</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811" t="s">
        <v>0</v>
      </c>
      <c r="AD1" s="811"/>
      <c r="AE1" s="811" t="s">
        <v>1</v>
      </c>
      <c r="AF1" s="811"/>
      <c r="AG1" s="811" t="s">
        <v>1</v>
      </c>
      <c r="AH1" s="811"/>
      <c r="AJ1" s="464">
        <v>1</v>
      </c>
    </row>
    <row r="2" spans="1:38" s="234" customFormat="1" ht="14.1" customHeight="1" x14ac:dyDescent="0.15">
      <c r="A2" s="233"/>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812"/>
      <c r="AD2" s="812"/>
      <c r="AE2" s="812"/>
      <c r="AF2" s="812"/>
      <c r="AG2" s="812"/>
      <c r="AH2" s="812"/>
      <c r="AJ2" s="464">
        <v>1</v>
      </c>
    </row>
    <row r="3" spans="1:38" s="234" customFormat="1" ht="14.1" customHeight="1" x14ac:dyDescent="0.15">
      <c r="A3" s="233"/>
      <c r="B3" s="233"/>
      <c r="C3" s="233"/>
      <c r="D3" s="233"/>
      <c r="E3" s="233"/>
      <c r="F3" s="233"/>
      <c r="G3" s="233"/>
      <c r="H3" s="233"/>
      <c r="I3" s="233"/>
      <c r="J3" s="235"/>
      <c r="K3" s="235"/>
      <c r="L3" s="235"/>
      <c r="M3" s="235"/>
      <c r="N3" s="235"/>
      <c r="O3" s="235"/>
      <c r="P3" s="235"/>
      <c r="Q3" s="235"/>
      <c r="R3" s="235"/>
      <c r="S3" s="235"/>
      <c r="T3" s="235"/>
      <c r="U3" s="235"/>
      <c r="V3" s="235"/>
      <c r="W3" s="235"/>
      <c r="X3" s="235"/>
      <c r="Y3" s="235"/>
      <c r="Z3" s="233"/>
      <c r="AA3" s="233"/>
      <c r="AB3" s="233"/>
      <c r="AC3" s="233"/>
      <c r="AD3" s="233"/>
      <c r="AE3" s="233"/>
      <c r="AF3" s="233"/>
      <c r="AG3" s="233"/>
      <c r="AH3" s="233"/>
      <c r="AJ3" s="464">
        <v>1</v>
      </c>
    </row>
    <row r="4" spans="1:38" s="234" customFormat="1" ht="14.1" customHeight="1" x14ac:dyDescent="0.15">
      <c r="A4" s="233"/>
      <c r="B4" s="233"/>
      <c r="C4" s="233"/>
      <c r="D4" s="233"/>
      <c r="E4" s="233"/>
      <c r="F4" s="233"/>
      <c r="G4" s="233"/>
      <c r="H4" s="233"/>
      <c r="I4" s="233"/>
      <c r="J4" s="235"/>
      <c r="K4" s="235"/>
      <c r="L4" s="235"/>
      <c r="M4" s="235"/>
      <c r="N4" s="235"/>
      <c r="O4" s="235"/>
      <c r="P4" s="235"/>
      <c r="Q4" s="235"/>
      <c r="R4" s="235"/>
      <c r="S4" s="235"/>
      <c r="T4" s="235"/>
      <c r="U4" s="235"/>
      <c r="V4" s="235"/>
      <c r="W4" s="235"/>
      <c r="X4" s="236"/>
      <c r="Y4" s="236"/>
      <c r="Z4" s="794">
        <f>入力シート!K118</f>
        <v>0</v>
      </c>
      <c r="AA4" s="794"/>
      <c r="AB4" s="236" t="s">
        <v>541</v>
      </c>
      <c r="AC4" s="794">
        <f>入力シート!O118</f>
        <v>0</v>
      </c>
      <c r="AD4" s="794"/>
      <c r="AE4" s="236" t="s">
        <v>542</v>
      </c>
      <c r="AF4" s="795">
        <f>入力シート!Q118</f>
        <v>0</v>
      </c>
      <c r="AG4" s="795"/>
      <c r="AH4" s="234" t="s">
        <v>543</v>
      </c>
      <c r="AJ4" s="464">
        <v>1</v>
      </c>
    </row>
    <row r="5" spans="1:38" s="234" customFormat="1" ht="14.1" customHeight="1" x14ac:dyDescent="0.15">
      <c r="A5" s="233"/>
      <c r="B5" s="233"/>
      <c r="C5" s="233"/>
      <c r="D5" s="233"/>
      <c r="E5" s="233"/>
      <c r="F5" s="233"/>
      <c r="G5" s="233"/>
      <c r="H5" s="820" t="s">
        <v>1048</v>
      </c>
      <c r="I5" s="820"/>
      <c r="J5" s="820"/>
      <c r="K5" s="820"/>
      <c r="L5" s="820"/>
      <c r="M5" s="820"/>
      <c r="N5" s="820"/>
      <c r="O5" s="820"/>
      <c r="P5" s="820"/>
      <c r="Q5" s="820"/>
      <c r="R5" s="820"/>
      <c r="S5" s="820"/>
      <c r="T5" s="820"/>
      <c r="U5" s="820"/>
      <c r="V5" s="820"/>
      <c r="W5" s="820"/>
      <c r="X5" s="820"/>
      <c r="Y5" s="820"/>
      <c r="Z5" s="820"/>
      <c r="AA5" s="820"/>
      <c r="AB5" s="233"/>
      <c r="AC5" s="233"/>
      <c r="AD5" s="233"/>
      <c r="AE5" s="233"/>
      <c r="AF5" s="233"/>
      <c r="AG5" s="233"/>
      <c r="AH5" s="233"/>
      <c r="AJ5" s="464">
        <v>1</v>
      </c>
    </row>
    <row r="6" spans="1:38" s="234" customFormat="1" ht="14.1" customHeight="1" x14ac:dyDescent="0.15">
      <c r="B6" s="237"/>
      <c r="C6" s="237"/>
      <c r="D6" s="237"/>
      <c r="E6" s="237"/>
      <c r="F6" s="237"/>
      <c r="G6" s="237"/>
      <c r="H6" s="820"/>
      <c r="I6" s="820"/>
      <c r="J6" s="820"/>
      <c r="K6" s="820"/>
      <c r="L6" s="820"/>
      <c r="M6" s="820"/>
      <c r="N6" s="820"/>
      <c r="O6" s="820"/>
      <c r="P6" s="820"/>
      <c r="Q6" s="820"/>
      <c r="R6" s="820"/>
      <c r="S6" s="820"/>
      <c r="T6" s="820"/>
      <c r="U6" s="820"/>
      <c r="V6" s="820"/>
      <c r="W6" s="820"/>
      <c r="X6" s="820"/>
      <c r="Y6" s="820"/>
      <c r="Z6" s="820"/>
      <c r="AA6" s="820"/>
      <c r="AB6" s="237"/>
      <c r="AC6" s="237"/>
      <c r="AD6" s="237"/>
      <c r="AE6" s="237"/>
      <c r="AF6" s="237"/>
      <c r="AG6" s="237"/>
      <c r="AH6" s="237"/>
      <c r="AJ6" s="464">
        <v>1</v>
      </c>
    </row>
    <row r="7" spans="1:38" s="234" customFormat="1" ht="14.1" customHeight="1" x14ac:dyDescent="0.15">
      <c r="A7" s="233"/>
      <c r="B7" s="233"/>
      <c r="C7" s="233"/>
      <c r="D7" s="233"/>
      <c r="E7" s="233"/>
      <c r="F7" s="233"/>
      <c r="G7" s="233"/>
      <c r="H7" s="820"/>
      <c r="I7" s="820"/>
      <c r="J7" s="820"/>
      <c r="K7" s="820"/>
      <c r="L7" s="820"/>
      <c r="M7" s="820"/>
      <c r="N7" s="820"/>
      <c r="O7" s="820"/>
      <c r="P7" s="820"/>
      <c r="Q7" s="820"/>
      <c r="R7" s="820"/>
      <c r="S7" s="820"/>
      <c r="T7" s="820"/>
      <c r="U7" s="820"/>
      <c r="V7" s="820"/>
      <c r="W7" s="820"/>
      <c r="X7" s="820"/>
      <c r="Y7" s="820"/>
      <c r="Z7" s="820"/>
      <c r="AA7" s="820"/>
      <c r="AB7" s="233"/>
      <c r="AC7" s="233"/>
      <c r="AD7" s="233"/>
      <c r="AE7" s="233"/>
      <c r="AF7" s="233"/>
      <c r="AG7" s="233"/>
      <c r="AH7" s="233"/>
      <c r="AJ7" s="464">
        <v>1</v>
      </c>
    </row>
    <row r="8" spans="1:38" s="234" customFormat="1" ht="14.1" customHeight="1" x14ac:dyDescent="0.15">
      <c r="A8" s="233"/>
      <c r="B8" s="233" t="s">
        <v>26</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J8" s="464">
        <v>1</v>
      </c>
    </row>
    <row r="9" spans="1:38" s="234" customFormat="1" ht="14.1" customHeight="1" x14ac:dyDescent="0.15">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J9" s="464">
        <v>1</v>
      </c>
    </row>
    <row r="10" spans="1:38" s="234" customFormat="1" ht="14.1" customHeight="1" x14ac:dyDescent="0.15">
      <c r="A10" s="233"/>
      <c r="B10" s="233"/>
      <c r="C10" s="233"/>
      <c r="D10" s="233"/>
      <c r="E10" s="233"/>
      <c r="F10" s="233"/>
      <c r="G10" s="233"/>
      <c r="H10" s="233"/>
      <c r="I10" s="233"/>
      <c r="J10" s="238" t="s">
        <v>22</v>
      </c>
      <c r="L10" s="233"/>
      <c r="M10" s="233"/>
      <c r="O10" s="233"/>
      <c r="Q10" s="233"/>
      <c r="R10" s="816" t="str">
        <f>IF(AL10=0,"",AL10)</f>
        <v/>
      </c>
      <c r="S10" s="817"/>
      <c r="T10" s="817"/>
      <c r="U10" s="817"/>
      <c r="V10" s="817"/>
      <c r="W10" s="817"/>
      <c r="X10" s="817"/>
      <c r="Y10" s="817"/>
      <c r="Z10" s="817"/>
      <c r="AA10" s="817"/>
      <c r="AB10" s="817"/>
      <c r="AC10" s="817"/>
      <c r="AD10" s="817"/>
      <c r="AE10" s="817"/>
      <c r="AF10" s="817"/>
      <c r="AG10" s="817"/>
      <c r="AH10" s="817"/>
      <c r="AJ10" s="464">
        <v>1</v>
      </c>
      <c r="AL10" s="234">
        <f>IF(入力シート!I123="",入力シート!AC123,入力シート!I123)</f>
        <v>0</v>
      </c>
    </row>
    <row r="11" spans="1:38" s="234" customFormat="1" ht="14.1" customHeight="1" x14ac:dyDescent="0.15">
      <c r="A11" s="233"/>
      <c r="B11" s="233"/>
      <c r="C11" s="233"/>
      <c r="D11" s="233"/>
      <c r="E11" s="233"/>
      <c r="F11" s="233"/>
      <c r="G11" s="233"/>
      <c r="H11" s="233"/>
      <c r="I11" s="233"/>
      <c r="J11" s="238" t="s">
        <v>3</v>
      </c>
      <c r="L11" s="233"/>
      <c r="M11" s="233"/>
      <c r="O11" s="233"/>
      <c r="Q11" s="233"/>
      <c r="R11" s="817"/>
      <c r="S11" s="817"/>
      <c r="T11" s="817"/>
      <c r="U11" s="817"/>
      <c r="V11" s="817"/>
      <c r="W11" s="817"/>
      <c r="X11" s="817"/>
      <c r="Y11" s="817"/>
      <c r="Z11" s="817"/>
      <c r="AA11" s="817"/>
      <c r="AB11" s="817"/>
      <c r="AC11" s="817"/>
      <c r="AD11" s="817"/>
      <c r="AE11" s="817"/>
      <c r="AF11" s="817"/>
      <c r="AG11" s="817"/>
      <c r="AH11" s="817"/>
      <c r="AJ11" s="464">
        <v>1</v>
      </c>
    </row>
    <row r="12" spans="1:38" s="234" customFormat="1" ht="14.1" customHeight="1" x14ac:dyDescent="0.15">
      <c r="A12" s="233"/>
      <c r="B12" s="233"/>
      <c r="C12" s="233"/>
      <c r="D12" s="233"/>
      <c r="E12" s="233"/>
      <c r="F12" s="233"/>
      <c r="G12" s="233"/>
      <c r="H12" s="233"/>
      <c r="I12" s="233"/>
      <c r="J12" s="238" t="s">
        <v>23</v>
      </c>
      <c r="L12" s="233"/>
      <c r="M12" s="233"/>
      <c r="O12" s="233"/>
      <c r="Q12" s="233"/>
      <c r="R12" s="765" t="str">
        <f>IF(AL12=0,"",AL12)</f>
        <v/>
      </c>
      <c r="S12" s="765"/>
      <c r="T12" s="765"/>
      <c r="U12" s="765"/>
      <c r="V12" s="765"/>
      <c r="W12" s="765"/>
      <c r="X12" s="765"/>
      <c r="Y12" s="765"/>
      <c r="Z12" s="765"/>
      <c r="AA12" s="765"/>
      <c r="AB12" s="765"/>
      <c r="AC12" s="765"/>
      <c r="AD12" s="765"/>
      <c r="AE12" s="765"/>
      <c r="AF12" s="765"/>
      <c r="AG12" s="765"/>
      <c r="AH12" s="765"/>
      <c r="AJ12" s="464">
        <v>1</v>
      </c>
      <c r="AL12" s="234">
        <f>IF(入力シート!I121="",入力シート!AC121,入力シート!I121)</f>
        <v>0</v>
      </c>
    </row>
    <row r="13" spans="1:38" s="234" customFormat="1" ht="14.1" customHeight="1" x14ac:dyDescent="0.15">
      <c r="A13" s="233"/>
      <c r="B13" s="233"/>
      <c r="C13" s="233"/>
      <c r="D13" s="233"/>
      <c r="E13" s="233"/>
      <c r="F13" s="233"/>
      <c r="G13" s="233"/>
      <c r="H13" s="233"/>
      <c r="I13" s="233"/>
      <c r="J13" s="238"/>
      <c r="L13" s="233"/>
      <c r="M13" s="233"/>
      <c r="O13" s="233"/>
      <c r="Q13" s="233"/>
      <c r="R13" s="765" t="str">
        <f>IF(AL13=0,"",AL13)</f>
        <v/>
      </c>
      <c r="S13" s="765"/>
      <c r="T13" s="765"/>
      <c r="U13" s="765"/>
      <c r="V13" s="765"/>
      <c r="W13" s="765"/>
      <c r="X13" s="765"/>
      <c r="Y13" s="765"/>
      <c r="Z13" s="765"/>
      <c r="AA13" s="765"/>
      <c r="AB13" s="765"/>
      <c r="AC13" s="765"/>
      <c r="AD13" s="765"/>
      <c r="AE13" s="765"/>
      <c r="AF13" s="765"/>
      <c r="AG13" s="614"/>
      <c r="AH13" s="614"/>
      <c r="AJ13" s="464">
        <v>1</v>
      </c>
      <c r="AL13" s="234">
        <f>IF(入力シート!I122="",入力シート!AC122,入力シート!I122)</f>
        <v>0</v>
      </c>
    </row>
    <row r="14" spans="1:38" s="234" customFormat="1" ht="14.1" customHeight="1" x14ac:dyDescent="0.15">
      <c r="A14" s="233"/>
      <c r="B14" s="233"/>
      <c r="C14" s="233"/>
      <c r="D14" s="233"/>
      <c r="E14" s="233"/>
      <c r="F14" s="233"/>
      <c r="G14" s="233"/>
      <c r="H14" s="233"/>
      <c r="I14" s="233"/>
      <c r="J14" s="233"/>
      <c r="L14" s="233"/>
      <c r="M14" s="233"/>
      <c r="O14" s="233"/>
      <c r="Q14" s="233"/>
      <c r="R14" s="233"/>
      <c r="S14" s="233"/>
      <c r="T14" s="233"/>
      <c r="U14" s="233"/>
      <c r="V14" s="233"/>
      <c r="W14" s="233"/>
      <c r="X14" s="233"/>
      <c r="Y14" s="233"/>
      <c r="Z14" s="233"/>
      <c r="AA14" s="233"/>
      <c r="AB14" s="233"/>
      <c r="AC14" s="233"/>
      <c r="AD14" s="233"/>
      <c r="AE14" s="233"/>
      <c r="AF14" s="233"/>
      <c r="AG14" s="233"/>
      <c r="AH14" s="233"/>
      <c r="AJ14" s="464">
        <v>1</v>
      </c>
    </row>
    <row r="15" spans="1:38" s="234" customFormat="1" ht="14.1" customHeight="1" x14ac:dyDescent="0.15">
      <c r="A15" s="233"/>
      <c r="B15" s="233"/>
      <c r="C15" s="233"/>
      <c r="D15" s="233"/>
      <c r="E15" s="233"/>
      <c r="F15" s="233"/>
      <c r="G15" s="233"/>
      <c r="H15" s="233"/>
      <c r="I15" s="233"/>
      <c r="J15" s="238" t="s">
        <v>2</v>
      </c>
      <c r="L15" s="233"/>
      <c r="M15" s="233"/>
      <c r="O15" s="233"/>
      <c r="Q15" s="233"/>
      <c r="R15" s="816" t="str">
        <f>IF(AL15=0,"",AL15)</f>
        <v/>
      </c>
      <c r="S15" s="817"/>
      <c r="T15" s="817"/>
      <c r="U15" s="817"/>
      <c r="V15" s="817"/>
      <c r="W15" s="817"/>
      <c r="X15" s="817"/>
      <c r="Y15" s="817"/>
      <c r="Z15" s="817"/>
      <c r="AA15" s="817"/>
      <c r="AB15" s="817"/>
      <c r="AC15" s="817"/>
      <c r="AD15" s="817"/>
      <c r="AE15" s="817"/>
      <c r="AF15" s="817"/>
      <c r="AG15" s="817"/>
      <c r="AH15" s="817"/>
      <c r="AJ15" s="464">
        <v>1</v>
      </c>
      <c r="AL15" s="234">
        <f>IF(入力シート!I145="",I!I35,入力シート!I145)</f>
        <v>0</v>
      </c>
    </row>
    <row r="16" spans="1:38" s="234" customFormat="1" ht="14.1" customHeight="1" x14ac:dyDescent="0.15">
      <c r="A16" s="233"/>
      <c r="B16" s="233"/>
      <c r="C16" s="233"/>
      <c r="D16" s="233"/>
      <c r="E16" s="233"/>
      <c r="F16" s="233"/>
      <c r="G16" s="233"/>
      <c r="H16" s="233"/>
      <c r="I16" s="233"/>
      <c r="J16" s="238" t="s">
        <v>3</v>
      </c>
      <c r="L16" s="233"/>
      <c r="M16" s="233"/>
      <c r="O16" s="233"/>
      <c r="Q16" s="233"/>
      <c r="R16" s="817"/>
      <c r="S16" s="817"/>
      <c r="T16" s="817"/>
      <c r="U16" s="817"/>
      <c r="V16" s="817"/>
      <c r="W16" s="817"/>
      <c r="X16" s="817"/>
      <c r="Y16" s="817"/>
      <c r="Z16" s="817"/>
      <c r="AA16" s="817"/>
      <c r="AB16" s="817"/>
      <c r="AC16" s="817"/>
      <c r="AD16" s="817"/>
      <c r="AE16" s="817"/>
      <c r="AF16" s="817"/>
      <c r="AG16" s="817"/>
      <c r="AH16" s="817"/>
      <c r="AJ16" s="464">
        <v>1</v>
      </c>
    </row>
    <row r="17" spans="1:38" s="234" customFormat="1" ht="14.1" customHeight="1" x14ac:dyDescent="0.15">
      <c r="A17" s="233"/>
      <c r="B17" s="233"/>
      <c r="C17" s="233"/>
      <c r="D17" s="233"/>
      <c r="E17" s="233"/>
      <c r="F17" s="233"/>
      <c r="G17" s="233"/>
      <c r="H17" s="233"/>
      <c r="I17" s="233"/>
      <c r="J17" s="238" t="s">
        <v>24</v>
      </c>
      <c r="L17" s="233"/>
      <c r="M17" s="233"/>
      <c r="O17" s="233"/>
      <c r="Q17" s="233"/>
      <c r="R17" s="765" t="str">
        <f>IF(AL17=0,"",AL17)</f>
        <v/>
      </c>
      <c r="S17" s="765"/>
      <c r="T17" s="765"/>
      <c r="U17" s="765"/>
      <c r="V17" s="765"/>
      <c r="W17" s="765"/>
      <c r="X17" s="765"/>
      <c r="Y17" s="765"/>
      <c r="Z17" s="765"/>
      <c r="AA17" s="765"/>
      <c r="AB17" s="765"/>
      <c r="AC17" s="765"/>
      <c r="AD17" s="765"/>
      <c r="AE17" s="765"/>
      <c r="AF17" s="765"/>
      <c r="AG17" s="765"/>
      <c r="AH17" s="765"/>
      <c r="AJ17" s="464">
        <v>1</v>
      </c>
      <c r="AL17" s="234">
        <f>IF(入力シート!I143="",I!I33,入力シート!I143)</f>
        <v>0</v>
      </c>
    </row>
    <row r="18" spans="1:38" s="234" customFormat="1" ht="14.1" customHeight="1" x14ac:dyDescent="0.15">
      <c r="A18" s="233"/>
      <c r="B18" s="233"/>
      <c r="C18" s="233"/>
      <c r="D18" s="233"/>
      <c r="E18" s="233"/>
      <c r="F18" s="233"/>
      <c r="G18" s="233"/>
      <c r="H18" s="233"/>
      <c r="I18" s="233"/>
      <c r="J18" s="238"/>
      <c r="L18" s="233"/>
      <c r="M18" s="233"/>
      <c r="O18" s="233"/>
      <c r="Q18" s="233"/>
      <c r="R18" s="765" t="str">
        <f>IF(AL18=0,"",AL18)</f>
        <v/>
      </c>
      <c r="S18" s="765"/>
      <c r="T18" s="765"/>
      <c r="U18" s="765"/>
      <c r="V18" s="765"/>
      <c r="W18" s="765"/>
      <c r="X18" s="765"/>
      <c r="Y18" s="765"/>
      <c r="Z18" s="765"/>
      <c r="AA18" s="765"/>
      <c r="AB18" s="765"/>
      <c r="AC18" s="765"/>
      <c r="AD18" s="765"/>
      <c r="AE18" s="765"/>
      <c r="AF18" s="765"/>
      <c r="AG18" s="614"/>
      <c r="AH18" s="614"/>
      <c r="AJ18" s="464">
        <v>1</v>
      </c>
      <c r="AL18" s="234">
        <f>IF(入力シート!I144="",I!I31,入力シート!I144)</f>
        <v>0</v>
      </c>
    </row>
    <row r="19" spans="1:38" s="234" customFormat="1" ht="14.1" customHeight="1" x14ac:dyDescent="0.15">
      <c r="A19" s="233"/>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J19" s="464">
        <v>1</v>
      </c>
    </row>
    <row r="20" spans="1:38" s="234" customFormat="1" ht="14.1" customHeight="1" x14ac:dyDescent="0.15">
      <c r="A20" s="813" t="s">
        <v>1442</v>
      </c>
      <c r="B20" s="814"/>
      <c r="C20" s="814"/>
      <c r="D20" s="814"/>
      <c r="E20" s="814"/>
      <c r="F20" s="814"/>
      <c r="G20" s="814"/>
      <c r="H20" s="814"/>
      <c r="I20" s="814"/>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J20" s="464">
        <v>1</v>
      </c>
    </row>
    <row r="21" spans="1:38" s="234" customFormat="1" ht="14.1" customHeight="1" x14ac:dyDescent="0.15">
      <c r="A21" s="814"/>
      <c r="B21" s="814"/>
      <c r="C21" s="814"/>
      <c r="D21" s="814"/>
      <c r="E21" s="814"/>
      <c r="F21" s="814"/>
      <c r="G21" s="814"/>
      <c r="H21" s="814"/>
      <c r="I21" s="814"/>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J21" s="464">
        <v>1</v>
      </c>
    </row>
    <row r="22" spans="1:38" s="234" customFormat="1" ht="14.1" customHeight="1" x14ac:dyDescent="0.15">
      <c r="A22" s="814"/>
      <c r="B22" s="814"/>
      <c r="C22" s="814"/>
      <c r="D22" s="814"/>
      <c r="E22" s="814"/>
      <c r="F22" s="814"/>
      <c r="G22" s="814"/>
      <c r="H22" s="814"/>
      <c r="I22" s="814"/>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J22" s="464">
        <v>1</v>
      </c>
    </row>
    <row r="23" spans="1:38" s="234" customFormat="1" ht="14.1" customHeight="1" x14ac:dyDescent="0.15">
      <c r="A23" s="814"/>
      <c r="B23" s="814"/>
      <c r="C23" s="814"/>
      <c r="D23" s="814"/>
      <c r="E23" s="814"/>
      <c r="F23" s="814"/>
      <c r="G23" s="814"/>
      <c r="H23" s="814"/>
      <c r="I23" s="814"/>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c r="AH23" s="814"/>
      <c r="AJ23" s="464">
        <v>1</v>
      </c>
    </row>
    <row r="24" spans="1:38" s="234" customFormat="1" ht="14.1" customHeight="1" x14ac:dyDescent="0.15">
      <c r="A24" s="233"/>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J24" s="464">
        <v>1</v>
      </c>
    </row>
    <row r="25" spans="1:38" s="234" customFormat="1" ht="14.1" customHeight="1" x14ac:dyDescent="0.15">
      <c r="A25" s="806" t="s">
        <v>21</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J25" s="464">
        <v>1</v>
      </c>
    </row>
    <row r="26" spans="1:38" s="234" customFormat="1" ht="14.1" customHeight="1" x14ac:dyDescent="0.15">
      <c r="A26" s="239"/>
      <c r="B26" s="239" t="s">
        <v>1050</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464">
        <v>1</v>
      </c>
    </row>
    <row r="27" spans="1:38" s="234" customFormat="1" ht="14.1" customHeight="1" x14ac:dyDescent="0.15">
      <c r="A27" s="239"/>
      <c r="B27" s="239"/>
      <c r="C27" s="239"/>
      <c r="D27" s="239"/>
      <c r="E27" s="239"/>
      <c r="F27" s="239"/>
      <c r="G27" s="239"/>
      <c r="H27" s="239"/>
      <c r="I27" s="239"/>
      <c r="J27" s="240" t="e">
        <f>VLOOKUP(入力シート!AM22,DATA!A4:AX347,33,FALSE)</f>
        <v>#N/A</v>
      </c>
      <c r="K27" s="239" t="s">
        <v>1033</v>
      </c>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464">
        <v>1</v>
      </c>
    </row>
    <row r="28" spans="1:38" s="234" customFormat="1" ht="14.1" customHeight="1" x14ac:dyDescent="0.15">
      <c r="A28" s="239"/>
      <c r="B28" s="239"/>
      <c r="C28" s="239"/>
      <c r="D28" s="239"/>
      <c r="E28" s="239"/>
      <c r="F28" s="239"/>
      <c r="G28" s="239"/>
      <c r="H28" s="239"/>
      <c r="I28" s="239"/>
      <c r="J28" s="239"/>
      <c r="K28" s="239"/>
      <c r="L28" s="240" t="e">
        <f>VLOOKUP(入力シート!AM22,DATA!A4:AX347,33,FALSE)</f>
        <v>#N/A</v>
      </c>
      <c r="M28" s="239" t="s">
        <v>1051</v>
      </c>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464">
        <v>1</v>
      </c>
    </row>
    <row r="29" spans="1:38" s="234" customFormat="1" ht="14.1" customHeight="1" x14ac:dyDescent="0.15">
      <c r="A29" s="239"/>
      <c r="B29" s="239"/>
      <c r="C29" s="239"/>
      <c r="D29" s="239"/>
      <c r="E29" s="239"/>
      <c r="F29" s="239"/>
      <c r="G29" s="239"/>
      <c r="H29" s="239"/>
      <c r="I29" s="239"/>
      <c r="J29" s="239"/>
      <c r="K29" s="239"/>
      <c r="L29" s="240" t="e">
        <f>VLOOKUP(入力シート!AM22,DATA!A4:AX347,34,FALSE)</f>
        <v>#N/A</v>
      </c>
      <c r="M29" s="239" t="s">
        <v>1052</v>
      </c>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464">
        <v>1</v>
      </c>
    </row>
    <row r="30" spans="1:38" s="234" customFormat="1" ht="14.1" customHeight="1" x14ac:dyDescent="0.15">
      <c r="A30" s="239"/>
      <c r="B30" s="239"/>
      <c r="C30" s="239"/>
      <c r="D30" s="239"/>
      <c r="E30" s="239"/>
      <c r="F30" s="239"/>
      <c r="G30" s="239"/>
      <c r="H30" s="239"/>
      <c r="I30" s="239"/>
      <c r="J30" s="239"/>
      <c r="K30" s="239"/>
      <c r="L30" s="240" t="e">
        <f>VLOOKUP(入力シート!AM22,DATA!A4:AX347,35,FALSE)</f>
        <v>#N/A</v>
      </c>
      <c r="M30" s="239" t="s">
        <v>1053</v>
      </c>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464">
        <v>1</v>
      </c>
    </row>
    <row r="31" spans="1:38" s="234" customFormat="1" ht="14.1" customHeight="1" x14ac:dyDescent="0.15">
      <c r="A31" s="239"/>
      <c r="B31" s="239"/>
      <c r="C31" s="239"/>
      <c r="D31" s="239"/>
      <c r="E31" s="239"/>
      <c r="F31" s="239"/>
      <c r="G31" s="239"/>
      <c r="H31" s="239"/>
      <c r="I31" s="239"/>
      <c r="J31" s="240" t="e">
        <f>VLOOKUP(入力シート!AM22,DATA!A4:AX347,36,FALSE)</f>
        <v>#N/A</v>
      </c>
      <c r="K31" s="239" t="s">
        <v>1054</v>
      </c>
      <c r="L31" s="239"/>
      <c r="M31" s="239"/>
      <c r="N31" s="239"/>
      <c r="O31" s="239"/>
      <c r="P31" s="239"/>
      <c r="Q31" s="239"/>
      <c r="R31" s="239"/>
      <c r="S31" s="239"/>
      <c r="T31" s="239"/>
      <c r="U31" s="239"/>
      <c r="V31" s="239"/>
      <c r="W31" s="239"/>
      <c r="AG31" s="239"/>
      <c r="AH31" s="239"/>
      <c r="AI31" s="239"/>
      <c r="AJ31" s="464">
        <v>1</v>
      </c>
    </row>
    <row r="32" spans="1:38" s="234" customFormat="1" ht="14.1" customHeight="1" x14ac:dyDescent="0.15">
      <c r="A32" s="239"/>
      <c r="B32" s="239"/>
      <c r="C32" s="239"/>
      <c r="D32" s="239"/>
      <c r="E32" s="239"/>
      <c r="F32" s="239"/>
      <c r="G32" s="239"/>
      <c r="H32" s="239"/>
      <c r="I32" s="239"/>
      <c r="J32" s="240" t="e">
        <f>VLOOKUP(入力シート!AM22,DATA!A4:AX347,37,FALSE)</f>
        <v>#N/A</v>
      </c>
      <c r="K32" s="239" t="s">
        <v>1055</v>
      </c>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464">
        <v>1</v>
      </c>
    </row>
    <row r="33" spans="1:36" s="234" customFormat="1" ht="14.1" customHeight="1" x14ac:dyDescent="0.15">
      <c r="A33" s="233"/>
      <c r="B33" s="239" t="s">
        <v>1443</v>
      </c>
      <c r="C33" s="233"/>
      <c r="D33" s="233"/>
      <c r="E33" s="233"/>
      <c r="F33" s="233"/>
      <c r="G33" s="819">
        <f>IF(入力シート!B148="",I!B228,入力シート!B148)</f>
        <v>0</v>
      </c>
      <c r="H33" s="819"/>
      <c r="I33" s="819"/>
      <c r="J33" s="819"/>
      <c r="K33" s="819"/>
      <c r="L33" s="819"/>
      <c r="M33" s="819"/>
      <c r="N33" s="819"/>
      <c r="O33" s="819"/>
      <c r="P33" s="819"/>
      <c r="Q33" s="819"/>
      <c r="R33" s="819"/>
      <c r="S33" s="819"/>
      <c r="T33" s="819"/>
      <c r="U33" s="819"/>
      <c r="V33" s="819"/>
      <c r="W33" s="819"/>
      <c r="X33" s="819"/>
      <c r="Y33" s="819"/>
      <c r="Z33" s="819"/>
      <c r="AA33" s="819"/>
      <c r="AB33" s="819"/>
      <c r="AC33" s="819"/>
      <c r="AD33" s="819"/>
      <c r="AE33" s="819"/>
      <c r="AF33" s="819"/>
      <c r="AG33" s="819"/>
      <c r="AH33" s="819"/>
      <c r="AJ33" s="464">
        <v>1</v>
      </c>
    </row>
    <row r="34" spans="1:36" s="234" customFormat="1" ht="14.1" customHeight="1" x14ac:dyDescent="0.15">
      <c r="A34" s="233"/>
      <c r="B34" s="239"/>
      <c r="C34" s="233"/>
      <c r="D34" s="233"/>
      <c r="E34" s="233"/>
      <c r="F34" s="233"/>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J34" s="464">
        <v>1</v>
      </c>
    </row>
    <row r="35" spans="1:36" s="234" customFormat="1" ht="14.1" customHeight="1" x14ac:dyDescent="0.15">
      <c r="A35" s="233"/>
      <c r="B35" s="233"/>
      <c r="C35" s="233"/>
      <c r="D35" s="233"/>
      <c r="E35" s="233"/>
      <c r="F35" s="233"/>
      <c r="G35" s="819"/>
      <c r="H35" s="819"/>
      <c r="I35" s="819"/>
      <c r="J35" s="819"/>
      <c r="K35" s="819"/>
      <c r="L35" s="819"/>
      <c r="M35" s="819"/>
      <c r="N35" s="819"/>
      <c r="O35" s="819"/>
      <c r="P35" s="819"/>
      <c r="Q35" s="819"/>
      <c r="R35" s="819"/>
      <c r="S35" s="819"/>
      <c r="T35" s="819"/>
      <c r="U35" s="819"/>
      <c r="V35" s="819"/>
      <c r="W35" s="819"/>
      <c r="X35" s="819"/>
      <c r="Y35" s="819"/>
      <c r="Z35" s="819"/>
      <c r="AA35" s="819"/>
      <c r="AB35" s="819"/>
      <c r="AC35" s="819"/>
      <c r="AD35" s="819"/>
      <c r="AE35" s="819"/>
      <c r="AF35" s="819"/>
      <c r="AG35" s="819"/>
      <c r="AH35" s="819"/>
      <c r="AJ35" s="464">
        <v>1</v>
      </c>
    </row>
    <row r="36" spans="1:36" s="234" customFormat="1" ht="14.1" customHeight="1" x14ac:dyDescent="0.15">
      <c r="A36" s="233"/>
      <c r="B36" s="233"/>
      <c r="C36" s="233"/>
      <c r="D36" s="233"/>
      <c r="E36" s="233"/>
      <c r="F36" s="233"/>
      <c r="G36" s="819"/>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J36" s="464">
        <v>1</v>
      </c>
    </row>
    <row r="37" spans="1:36" s="234" customFormat="1" ht="14.1" customHeight="1" x14ac:dyDescent="0.15">
      <c r="A37" s="233"/>
      <c r="B37" s="239" t="s">
        <v>1218</v>
      </c>
      <c r="C37" s="233"/>
      <c r="D37" s="233"/>
      <c r="E37" s="233"/>
      <c r="F37" s="233"/>
      <c r="G37" s="233"/>
      <c r="H37" s="233"/>
      <c r="I37" s="233"/>
      <c r="J37" s="792">
        <f>入力シート!I153</f>
        <v>0</v>
      </c>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J37" s="464">
        <v>1</v>
      </c>
    </row>
    <row r="38" spans="1:36" s="234" customFormat="1" ht="14.1" customHeight="1" x14ac:dyDescent="0.15">
      <c r="A38" s="239"/>
      <c r="B38" s="239" t="s">
        <v>1034</v>
      </c>
      <c r="C38" s="239"/>
      <c r="D38" s="239"/>
      <c r="E38" s="239"/>
      <c r="F38" s="239"/>
      <c r="G38" s="239"/>
      <c r="H38" s="239"/>
      <c r="I38" s="239"/>
      <c r="J38" s="239" t="str">
        <f>IF(K38=入力シート!I155,"■","□")</f>
        <v>□</v>
      </c>
      <c r="K38" s="239" t="s">
        <v>1035</v>
      </c>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464">
        <v>1</v>
      </c>
    </row>
    <row r="39" spans="1:36" s="234" customFormat="1" ht="14.1" customHeight="1" x14ac:dyDescent="0.15">
      <c r="A39" s="239"/>
      <c r="B39" s="239"/>
      <c r="C39" s="239"/>
      <c r="D39" s="239"/>
      <c r="E39" s="239"/>
      <c r="F39" s="239"/>
      <c r="G39" s="239"/>
      <c r="H39" s="239"/>
      <c r="I39" s="239"/>
      <c r="J39" s="239" t="str">
        <f>IF(K39=入力シート!I155,"■","□")</f>
        <v>□</v>
      </c>
      <c r="K39" s="818" t="s">
        <v>1077</v>
      </c>
      <c r="L39" s="818"/>
      <c r="M39" s="818"/>
      <c r="N39" s="818"/>
      <c r="O39" s="818"/>
      <c r="P39" s="818"/>
      <c r="Q39" s="818"/>
      <c r="R39" s="818"/>
      <c r="S39" s="818"/>
      <c r="T39" s="818"/>
      <c r="U39" s="818"/>
      <c r="V39" s="818"/>
      <c r="W39" s="818"/>
      <c r="X39" s="818"/>
      <c r="Y39" s="818"/>
      <c r="Z39" s="818"/>
      <c r="AA39" s="818"/>
      <c r="AB39" s="818"/>
      <c r="AC39" s="818"/>
      <c r="AD39" s="818"/>
      <c r="AE39" s="818"/>
      <c r="AF39" s="818"/>
      <c r="AG39" s="239"/>
      <c r="AH39" s="239"/>
      <c r="AI39" s="239"/>
      <c r="AJ39" s="464">
        <v>1</v>
      </c>
    </row>
    <row r="40" spans="1:36" s="234" customFormat="1" ht="14.1" customHeight="1" x14ac:dyDescent="0.15">
      <c r="A40" s="239"/>
      <c r="B40" s="239"/>
      <c r="C40" s="239"/>
      <c r="D40" s="239"/>
      <c r="E40" s="239"/>
      <c r="F40" s="239"/>
      <c r="G40" s="239"/>
      <c r="H40" s="239"/>
      <c r="I40" s="239"/>
      <c r="J40" s="239"/>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239"/>
      <c r="AH40" s="239"/>
      <c r="AI40" s="239"/>
      <c r="AJ40" s="464">
        <v>1</v>
      </c>
    </row>
    <row r="41" spans="1:36" s="234" customFormat="1" ht="14.1" customHeight="1" x14ac:dyDescent="0.15">
      <c r="A41" s="239"/>
      <c r="B41" s="239" t="s">
        <v>1056</v>
      </c>
      <c r="C41" s="239"/>
      <c r="D41" s="239"/>
      <c r="E41" s="239"/>
      <c r="F41" s="239"/>
      <c r="G41" s="239"/>
      <c r="H41" s="239"/>
      <c r="I41" s="239"/>
      <c r="J41" s="239" t="str">
        <f>IF(K41=入力シート!I157,"■","□")</f>
        <v>□</v>
      </c>
      <c r="K41" s="239" t="s">
        <v>1057</v>
      </c>
      <c r="L41" s="239"/>
      <c r="M41" s="239"/>
      <c r="N41" s="239"/>
      <c r="O41" s="239"/>
      <c r="P41" s="239"/>
      <c r="Q41" s="239" t="str">
        <f>IF(R41=入力シート!I157,"■","□")</f>
        <v>□</v>
      </c>
      <c r="R41" s="239" t="s">
        <v>1037</v>
      </c>
      <c r="S41" s="239"/>
      <c r="T41" s="239"/>
      <c r="U41" s="239"/>
      <c r="V41" s="239"/>
      <c r="W41" s="239"/>
      <c r="X41" s="239" t="str">
        <f>IF(Y41=入力シート!I157,"■","□")</f>
        <v>□</v>
      </c>
      <c r="Y41" s="239" t="s">
        <v>1058</v>
      </c>
      <c r="Z41" s="239"/>
      <c r="AA41" s="239"/>
      <c r="AB41" s="239"/>
      <c r="AC41" s="239" t="str">
        <f>IF(AD41=入力シート!I157,"■","□")</f>
        <v>□</v>
      </c>
      <c r="AD41" s="239" t="s">
        <v>1039</v>
      </c>
      <c r="AE41" s="239"/>
      <c r="AF41" s="239"/>
      <c r="AG41" s="239"/>
      <c r="AH41" s="239"/>
      <c r="AI41" s="239"/>
      <c r="AJ41" s="464">
        <v>1</v>
      </c>
    </row>
    <row r="42" spans="1:36" s="234" customFormat="1" ht="14.1" customHeight="1" x14ac:dyDescent="0.15">
      <c r="A42" s="239"/>
      <c r="B42" s="239" t="s">
        <v>1059</v>
      </c>
      <c r="C42" s="239"/>
      <c r="D42" s="239"/>
      <c r="E42" s="239"/>
      <c r="F42" s="239"/>
      <c r="G42" s="239"/>
      <c r="H42" s="239"/>
      <c r="I42" s="239"/>
      <c r="J42" s="239" t="str">
        <f>IF(K42=入力シート!I159,"■","□")</f>
        <v>□</v>
      </c>
      <c r="K42" s="239" t="s">
        <v>486</v>
      </c>
      <c r="L42" s="239"/>
      <c r="M42" s="239"/>
      <c r="N42" s="239" t="str">
        <f>IF(O42=入力シート!I159,"■","□")</f>
        <v>□</v>
      </c>
      <c r="O42" s="239" t="s">
        <v>1040</v>
      </c>
      <c r="P42" s="239"/>
      <c r="Q42" s="239"/>
      <c r="R42" s="239" t="str">
        <f>IF(S42=入力シート!I159,"■","□")</f>
        <v>□</v>
      </c>
      <c r="S42" s="239" t="s">
        <v>1041</v>
      </c>
      <c r="T42" s="239"/>
      <c r="U42" s="239"/>
      <c r="V42" s="239" t="str">
        <f>IF(W42=入力シート!I159,"■","□")</f>
        <v>□</v>
      </c>
      <c r="W42" s="239" t="s">
        <v>1060</v>
      </c>
      <c r="X42" s="239"/>
      <c r="Y42" s="239"/>
      <c r="Z42" s="239"/>
      <c r="AA42" s="239"/>
      <c r="AB42" s="239"/>
      <c r="AC42" s="239"/>
      <c r="AD42" s="239"/>
      <c r="AE42" s="239"/>
      <c r="AF42" s="239"/>
      <c r="AG42" s="239"/>
      <c r="AH42" s="239"/>
      <c r="AI42" s="239"/>
      <c r="AJ42" s="464">
        <v>1</v>
      </c>
    </row>
    <row r="43" spans="1:36" s="234" customFormat="1" ht="14.1" customHeight="1" x14ac:dyDescent="0.15">
      <c r="A43" s="239"/>
      <c r="B43" s="239"/>
      <c r="C43" s="239"/>
      <c r="D43" s="239"/>
      <c r="E43" s="239"/>
      <c r="F43" s="239"/>
      <c r="G43" s="239"/>
      <c r="H43" s="239"/>
      <c r="I43" s="239"/>
      <c r="J43" s="239" t="str">
        <f>IF(K43=入力シート!I159,"■","□")</f>
        <v>□</v>
      </c>
      <c r="K43" s="239" t="s">
        <v>1061</v>
      </c>
      <c r="L43" s="239"/>
      <c r="M43" s="239"/>
      <c r="N43" s="239"/>
      <c r="O43" s="239"/>
      <c r="P43" s="239"/>
      <c r="Q43" s="239"/>
      <c r="R43" s="239"/>
      <c r="S43" s="239"/>
      <c r="T43" s="239" t="str">
        <f>IF(U43=入力シート!I159,"■","□")</f>
        <v>□</v>
      </c>
      <c r="U43" s="239" t="s">
        <v>1128</v>
      </c>
      <c r="V43" s="239"/>
      <c r="W43" s="239"/>
      <c r="X43" s="239"/>
      <c r="Y43" s="239"/>
      <c r="Z43" s="239"/>
      <c r="AA43" s="239"/>
      <c r="AB43" s="239"/>
      <c r="AC43" s="239"/>
      <c r="AD43" s="239"/>
      <c r="AE43" s="239"/>
      <c r="AF43" s="239"/>
      <c r="AG43" s="239"/>
      <c r="AH43" s="239"/>
      <c r="AI43" s="239"/>
      <c r="AJ43" s="464">
        <v>1</v>
      </c>
    </row>
    <row r="44" spans="1:36" s="234" customFormat="1" ht="14.1" customHeight="1" x14ac:dyDescent="0.15">
      <c r="A44" s="239"/>
      <c r="B44" s="239" t="s">
        <v>1043</v>
      </c>
      <c r="C44" s="239"/>
      <c r="D44" s="239"/>
      <c r="E44" s="239"/>
      <c r="F44" s="239"/>
      <c r="G44" s="239"/>
      <c r="H44" s="239"/>
      <c r="I44" s="239"/>
      <c r="J44" s="239" t="str">
        <f>IF(K44=入力シート!I161,"■","□")</f>
        <v>□</v>
      </c>
      <c r="K44" s="239" t="s">
        <v>1062</v>
      </c>
      <c r="L44" s="239"/>
      <c r="M44" s="239"/>
      <c r="N44" s="239"/>
      <c r="O44" s="239"/>
      <c r="P44" s="239" t="str">
        <f>IF(Q44=入力シート!I161,"■","□")</f>
        <v>□</v>
      </c>
      <c r="Q44" s="239" t="s">
        <v>1044</v>
      </c>
      <c r="R44" s="239"/>
      <c r="S44" s="239"/>
      <c r="T44" s="239"/>
      <c r="U44" s="239"/>
      <c r="V44" s="239"/>
      <c r="W44" s="239" t="str">
        <f>IF(X44=入力シート!I161,"■","□")</f>
        <v>□</v>
      </c>
      <c r="X44" s="239" t="s">
        <v>1045</v>
      </c>
      <c r="Y44" s="239"/>
      <c r="Z44" s="239"/>
      <c r="AA44" s="239"/>
      <c r="AB44" s="239"/>
      <c r="AC44" s="239"/>
      <c r="AD44" s="239"/>
      <c r="AE44" s="239"/>
      <c r="AF44" s="239"/>
      <c r="AG44" s="239"/>
      <c r="AH44" s="239"/>
      <c r="AI44" s="239"/>
      <c r="AJ44" s="464">
        <v>1</v>
      </c>
    </row>
    <row r="45" spans="1:36" s="234" customFormat="1" ht="14.1" customHeight="1" x14ac:dyDescent="0.15">
      <c r="A45" s="233"/>
      <c r="B45" s="239" t="s">
        <v>4</v>
      </c>
      <c r="C45" s="233"/>
      <c r="D45" s="233"/>
      <c r="E45" s="233"/>
      <c r="F45" s="233"/>
      <c r="G45" s="233"/>
      <c r="H45" s="233"/>
      <c r="I45" s="233"/>
      <c r="J45" s="233"/>
      <c r="K45" s="233"/>
      <c r="L45" s="815" t="e">
        <f>入力シート!AL22&amp;IF(RIGHT(入力シート!AL22,1)="県","知事","長")</f>
        <v>#N/A</v>
      </c>
      <c r="M45" s="815"/>
      <c r="N45" s="815"/>
      <c r="O45" s="815"/>
      <c r="P45" s="815"/>
      <c r="Q45" s="815"/>
      <c r="R45" s="815"/>
      <c r="S45" s="815"/>
      <c r="T45" s="815"/>
      <c r="U45" s="815"/>
      <c r="V45" s="815"/>
      <c r="W45" s="815"/>
      <c r="X45" s="815"/>
      <c r="Y45" s="815"/>
      <c r="Z45" s="815"/>
      <c r="AA45" s="815"/>
      <c r="AB45" s="815"/>
      <c r="AC45" s="815"/>
      <c r="AD45" s="815"/>
      <c r="AE45" s="815"/>
      <c r="AF45" s="815"/>
      <c r="AG45" s="815"/>
      <c r="AH45" s="815"/>
      <c r="AJ45" s="464">
        <v>1</v>
      </c>
    </row>
    <row r="46" spans="1:36" s="234" customFormat="1" ht="14.1" customHeight="1" x14ac:dyDescent="0.15">
      <c r="A46" s="233"/>
      <c r="B46" s="239" t="s">
        <v>5</v>
      </c>
      <c r="C46" s="233"/>
      <c r="D46" s="233"/>
      <c r="E46" s="233"/>
      <c r="F46" s="233"/>
      <c r="G46" s="233"/>
      <c r="H46" s="233"/>
      <c r="I46" s="233"/>
      <c r="J46" s="233"/>
      <c r="K46" s="233"/>
      <c r="L46" s="794">
        <f>入力シート!K163</f>
        <v>0</v>
      </c>
      <c r="M46" s="794"/>
      <c r="N46" s="236" t="s">
        <v>468</v>
      </c>
      <c r="O46" s="794">
        <f>入力シート!O163</f>
        <v>0</v>
      </c>
      <c r="P46" s="794"/>
      <c r="Q46" s="236" t="s">
        <v>469</v>
      </c>
      <c r="R46" s="795">
        <f>入力シート!Q163</f>
        <v>0</v>
      </c>
      <c r="S46" s="795"/>
      <c r="T46" s="234" t="s">
        <v>470</v>
      </c>
      <c r="W46" s="233"/>
      <c r="X46" s="233"/>
      <c r="Y46" s="233"/>
      <c r="Z46" s="233"/>
      <c r="AA46" s="233"/>
      <c r="AB46" s="233"/>
      <c r="AC46" s="233"/>
      <c r="AD46" s="233"/>
      <c r="AE46" s="233"/>
      <c r="AF46" s="233"/>
      <c r="AG46" s="233"/>
      <c r="AH46" s="233"/>
      <c r="AJ46" s="464">
        <v>1</v>
      </c>
    </row>
    <row r="47" spans="1:36" s="234" customFormat="1" ht="6.95" customHeight="1" x14ac:dyDescent="0.15">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J47" s="464">
        <v>1</v>
      </c>
    </row>
    <row r="48" spans="1:36" s="234" customFormat="1" ht="14.1" customHeight="1" x14ac:dyDescent="0.15">
      <c r="A48" s="233"/>
      <c r="B48" s="241" t="s">
        <v>7</v>
      </c>
      <c r="C48" s="242"/>
      <c r="D48" s="242"/>
      <c r="E48" s="242"/>
      <c r="F48" s="242"/>
      <c r="G48" s="242"/>
      <c r="H48" s="242"/>
      <c r="I48" s="242"/>
      <c r="J48" s="243"/>
      <c r="K48" s="242"/>
      <c r="L48" s="242"/>
      <c r="M48" s="242"/>
      <c r="N48" s="242"/>
      <c r="O48" s="242"/>
      <c r="P48" s="242"/>
      <c r="Q48" s="244"/>
      <c r="R48" s="241" t="s">
        <v>8</v>
      </c>
      <c r="S48" s="242"/>
      <c r="T48" s="242"/>
      <c r="U48" s="242"/>
      <c r="V48" s="242"/>
      <c r="W48" s="242"/>
      <c r="X48" s="242"/>
      <c r="Y48" s="242"/>
      <c r="Z48" s="242"/>
      <c r="AA48" s="242"/>
      <c r="AB48" s="242"/>
      <c r="AC48" s="242"/>
      <c r="AD48" s="242"/>
      <c r="AE48" s="242"/>
      <c r="AF48" s="242"/>
      <c r="AG48" s="244"/>
      <c r="AH48" s="233"/>
      <c r="AJ48" s="464">
        <v>1</v>
      </c>
    </row>
    <row r="49" spans="1:37" s="234" customFormat="1" ht="14.1" customHeight="1" x14ac:dyDescent="0.15">
      <c r="A49" s="233"/>
      <c r="B49" s="245"/>
      <c r="C49" s="246"/>
      <c r="D49" s="246"/>
      <c r="E49" s="246"/>
      <c r="F49" s="246"/>
      <c r="G49" s="246"/>
      <c r="H49" s="246"/>
      <c r="I49" s="246"/>
      <c r="J49" s="246"/>
      <c r="K49" s="246"/>
      <c r="L49" s="246"/>
      <c r="M49" s="246"/>
      <c r="N49" s="246"/>
      <c r="O49" s="246"/>
      <c r="P49" s="246"/>
      <c r="Q49" s="247"/>
      <c r="R49" s="245"/>
      <c r="S49" s="246"/>
      <c r="T49" s="246"/>
      <c r="U49" s="246"/>
      <c r="V49" s="246"/>
      <c r="W49" s="246"/>
      <c r="X49" s="246"/>
      <c r="Y49" s="246"/>
      <c r="Z49" s="246"/>
      <c r="AA49" s="246"/>
      <c r="AB49" s="246"/>
      <c r="AC49" s="469"/>
      <c r="AD49" s="469"/>
      <c r="AE49" s="246"/>
      <c r="AF49" s="246"/>
      <c r="AG49" s="247"/>
      <c r="AH49" s="233"/>
      <c r="AJ49" s="464">
        <v>1</v>
      </c>
    </row>
    <row r="50" spans="1:37" s="234" customFormat="1" ht="14.1" customHeight="1" x14ac:dyDescent="0.15">
      <c r="A50" s="233"/>
      <c r="B50" s="245"/>
      <c r="C50" s="246"/>
      <c r="D50" s="246"/>
      <c r="E50" s="246"/>
      <c r="F50" s="246"/>
      <c r="G50" s="246"/>
      <c r="H50" s="246"/>
      <c r="I50" s="246"/>
      <c r="J50" s="246"/>
      <c r="K50" s="246"/>
      <c r="L50" s="246"/>
      <c r="M50" s="246"/>
      <c r="N50" s="246"/>
      <c r="O50" s="246"/>
      <c r="P50" s="246"/>
      <c r="Q50" s="247"/>
      <c r="R50" s="245"/>
      <c r="S50" s="246"/>
      <c r="T50" s="246"/>
      <c r="U50" s="246"/>
      <c r="V50" s="246"/>
      <c r="W50" s="246"/>
      <c r="X50" s="246"/>
      <c r="Y50" s="246"/>
      <c r="Z50" s="246"/>
      <c r="AA50" s="246"/>
      <c r="AB50" s="246"/>
      <c r="AC50" s="469"/>
      <c r="AD50" s="469"/>
      <c r="AE50" s="246"/>
      <c r="AF50" s="246"/>
      <c r="AG50" s="247"/>
      <c r="AH50" s="233"/>
      <c r="AJ50" s="464">
        <v>1</v>
      </c>
    </row>
    <row r="51" spans="1:37" s="234" customFormat="1" ht="14.1" customHeight="1" x14ac:dyDescent="0.15">
      <c r="A51" s="233"/>
      <c r="B51" s="245"/>
      <c r="C51" s="246"/>
      <c r="D51" s="246"/>
      <c r="E51" s="246"/>
      <c r="F51" s="246"/>
      <c r="G51" s="246"/>
      <c r="H51" s="246"/>
      <c r="I51" s="246"/>
      <c r="J51" s="246"/>
      <c r="K51" s="246"/>
      <c r="L51" s="246"/>
      <c r="M51" s="246"/>
      <c r="N51" s="246"/>
      <c r="O51" s="246"/>
      <c r="P51" s="246"/>
      <c r="Q51" s="247"/>
      <c r="R51" s="245"/>
      <c r="S51" s="246"/>
      <c r="T51" s="246"/>
      <c r="U51" s="246"/>
      <c r="V51" s="246"/>
      <c r="W51" s="246"/>
      <c r="X51" s="246"/>
      <c r="Y51" s="246"/>
      <c r="Z51" s="246"/>
      <c r="AA51" s="246"/>
      <c r="AB51" s="246"/>
      <c r="AC51" s="469"/>
      <c r="AD51" s="469"/>
      <c r="AE51" s="246"/>
      <c r="AF51" s="246"/>
      <c r="AG51" s="247"/>
      <c r="AH51" s="233"/>
      <c r="AJ51" s="464">
        <v>1</v>
      </c>
    </row>
    <row r="52" spans="1:37" s="234" customFormat="1" ht="14.1" customHeight="1" x14ac:dyDescent="0.15">
      <c r="A52" s="233"/>
      <c r="B52" s="245"/>
      <c r="C52" s="246"/>
      <c r="D52" s="246"/>
      <c r="E52" s="246"/>
      <c r="F52" s="246"/>
      <c r="G52" s="246"/>
      <c r="H52" s="246"/>
      <c r="I52" s="246"/>
      <c r="J52" s="246"/>
      <c r="K52" s="246"/>
      <c r="L52" s="246"/>
      <c r="M52" s="246"/>
      <c r="N52" s="246"/>
      <c r="O52" s="246"/>
      <c r="P52" s="246"/>
      <c r="Q52" s="247"/>
      <c r="R52" s="245"/>
      <c r="S52" s="246"/>
      <c r="T52" s="246"/>
      <c r="U52" s="246"/>
      <c r="V52" s="246"/>
      <c r="W52" s="246"/>
      <c r="X52" s="246"/>
      <c r="Y52" s="246"/>
      <c r="Z52" s="246"/>
      <c r="AA52" s="246"/>
      <c r="AB52" s="246"/>
      <c r="AC52" s="469"/>
      <c r="AD52" s="469"/>
      <c r="AE52" s="246"/>
      <c r="AF52" s="246"/>
      <c r="AG52" s="247"/>
      <c r="AH52" s="233"/>
      <c r="AJ52" s="464">
        <v>1</v>
      </c>
    </row>
    <row r="53" spans="1:37" s="234" customFormat="1" ht="14.1" customHeight="1" x14ac:dyDescent="0.15">
      <c r="A53" s="233"/>
      <c r="B53" s="245"/>
      <c r="C53" s="246"/>
      <c r="D53" s="246"/>
      <c r="E53" s="246"/>
      <c r="F53" s="246"/>
      <c r="G53" s="246"/>
      <c r="H53" s="246"/>
      <c r="I53" s="246"/>
      <c r="J53" s="248"/>
      <c r="K53" s="246"/>
      <c r="L53" s="246"/>
      <c r="M53" s="246"/>
      <c r="N53" s="246"/>
      <c r="O53" s="246"/>
      <c r="P53" s="246"/>
      <c r="Q53" s="247"/>
      <c r="R53" s="245"/>
      <c r="S53" s="246"/>
      <c r="T53" s="246"/>
      <c r="U53" s="246"/>
      <c r="V53" s="246"/>
      <c r="W53" s="246"/>
      <c r="X53" s="246"/>
      <c r="Y53" s="246"/>
      <c r="Z53" s="246"/>
      <c r="AA53" s="246"/>
      <c r="AB53" s="246"/>
      <c r="AC53" s="469"/>
      <c r="AD53" s="469"/>
      <c r="AE53" s="246"/>
      <c r="AF53" s="246"/>
      <c r="AG53" s="247"/>
      <c r="AH53" s="233"/>
      <c r="AJ53" s="464">
        <v>1</v>
      </c>
    </row>
    <row r="54" spans="1:37" s="234" customFormat="1" ht="14.1" customHeight="1" x14ac:dyDescent="0.15">
      <c r="A54" s="233"/>
      <c r="B54" s="249"/>
      <c r="C54" s="250"/>
      <c r="D54" s="250"/>
      <c r="E54" s="250"/>
      <c r="F54" s="250"/>
      <c r="G54" s="250"/>
      <c r="H54" s="250"/>
      <c r="I54" s="250"/>
      <c r="J54" s="251" t="s">
        <v>1478</v>
      </c>
      <c r="K54" s="252"/>
      <c r="L54" s="252"/>
      <c r="M54" s="252"/>
      <c r="N54" s="252"/>
      <c r="O54" s="252"/>
      <c r="P54" s="252"/>
      <c r="Q54" s="253"/>
      <c r="R54" s="888" t="b">
        <f>IF(入力シート!AJ188=11,"設計評価併願",IF(入力シート!AJ188=12,"長期優良併願",IF(入力シート!AJ188=13,"性能証明併願",IF(入力シート!AJ188=14,"現金取得併願",IF(入力シート!AJ188=15,"性能向上併願",IF(入力シート!AJ188=16,"フラット併願",IF(入力シート!AJ188=17,"省エネ適判併願")))))))</f>
        <v>0</v>
      </c>
      <c r="S54" s="889"/>
      <c r="T54" s="889"/>
      <c r="U54" s="889"/>
      <c r="V54" s="889"/>
      <c r="W54" s="889"/>
      <c r="X54" s="889"/>
      <c r="Y54" s="889"/>
      <c r="Z54" s="889"/>
      <c r="AA54" s="889"/>
      <c r="AB54" s="889"/>
      <c r="AC54" s="889"/>
      <c r="AD54" s="248"/>
      <c r="AE54" s="248"/>
      <c r="AF54" s="248"/>
      <c r="AG54" s="255"/>
      <c r="AH54" s="233"/>
      <c r="AJ54" s="464">
        <v>1</v>
      </c>
    </row>
    <row r="55" spans="1:37" s="234" customFormat="1" ht="6.95" customHeight="1" x14ac:dyDescent="0.15">
      <c r="A55" s="233"/>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J55" s="464">
        <v>1</v>
      </c>
    </row>
    <row r="56" spans="1:37" s="234" customFormat="1" ht="14.1" customHeight="1" x14ac:dyDescent="0.15">
      <c r="A56" s="233"/>
      <c r="B56" s="809" t="s">
        <v>9</v>
      </c>
      <c r="C56" s="809"/>
      <c r="D56" s="809"/>
      <c r="E56" s="810" t="s">
        <v>10</v>
      </c>
      <c r="F56" s="810"/>
      <c r="G56" s="810"/>
      <c r="H56" s="796" t="s">
        <v>11</v>
      </c>
      <c r="I56" s="797"/>
      <c r="J56" s="797"/>
      <c r="K56" s="797"/>
      <c r="L56" s="797"/>
      <c r="M56" s="241"/>
      <c r="N56" s="242"/>
      <c r="O56" s="242"/>
      <c r="P56" s="242"/>
      <c r="Q56" s="242"/>
      <c r="R56" s="242"/>
      <c r="S56" s="242"/>
      <c r="T56" s="242"/>
      <c r="U56" s="242"/>
      <c r="V56" s="242"/>
      <c r="W56" s="242"/>
      <c r="X56" s="242"/>
      <c r="Y56" s="242"/>
      <c r="Z56" s="242"/>
      <c r="AA56" s="244"/>
      <c r="AB56" s="796" t="s">
        <v>1481</v>
      </c>
      <c r="AC56" s="797"/>
      <c r="AD56" s="798"/>
      <c r="AE56" s="802"/>
      <c r="AF56" s="802"/>
      <c r="AG56" s="803"/>
      <c r="AH56" s="233"/>
      <c r="AJ56" s="464">
        <v>1</v>
      </c>
    </row>
    <row r="57" spans="1:37" s="234" customFormat="1" ht="14.1" customHeight="1" x14ac:dyDescent="0.15">
      <c r="A57" s="233"/>
      <c r="B57" s="809"/>
      <c r="C57" s="809"/>
      <c r="D57" s="809"/>
      <c r="E57" s="810"/>
      <c r="F57" s="810"/>
      <c r="G57" s="810"/>
      <c r="H57" s="799"/>
      <c r="I57" s="800"/>
      <c r="J57" s="800"/>
      <c r="K57" s="800"/>
      <c r="L57" s="800"/>
      <c r="M57" s="254"/>
      <c r="N57" s="248" t="s">
        <v>12</v>
      </c>
      <c r="O57" s="248"/>
      <c r="P57" s="248"/>
      <c r="Q57" s="248"/>
      <c r="R57" s="248"/>
      <c r="S57" s="248"/>
      <c r="T57" s="248"/>
      <c r="U57" s="248"/>
      <c r="V57" s="248"/>
      <c r="W57" s="248"/>
      <c r="X57" s="248"/>
      <c r="Y57" s="248"/>
      <c r="Z57" s="248"/>
      <c r="AA57" s="248"/>
      <c r="AB57" s="799"/>
      <c r="AC57" s="800"/>
      <c r="AD57" s="801"/>
      <c r="AE57" s="804"/>
      <c r="AF57" s="804"/>
      <c r="AG57" s="805"/>
      <c r="AH57" s="233"/>
      <c r="AJ57" s="464">
        <v>1</v>
      </c>
    </row>
    <row r="58" spans="1:37" s="234" customFormat="1" ht="14.1" customHeight="1" x14ac:dyDescent="0.15">
      <c r="AJ58" s="464">
        <v>1</v>
      </c>
    </row>
    <row r="59" spans="1:37" s="234" customFormat="1" ht="14.1" customHeight="1" x14ac:dyDescent="0.15">
      <c r="B59" s="233"/>
      <c r="C59" s="233"/>
      <c r="D59" s="233"/>
      <c r="E59" s="233"/>
      <c r="F59" s="233"/>
      <c r="G59" s="233"/>
      <c r="H59" s="233"/>
      <c r="I59" s="233"/>
      <c r="J59" s="233"/>
      <c r="K59" s="233"/>
      <c r="L59" s="233"/>
      <c r="M59" s="233"/>
      <c r="N59" s="233"/>
      <c r="O59" s="233"/>
      <c r="P59" s="806" t="s">
        <v>13</v>
      </c>
      <c r="Q59" s="806"/>
      <c r="R59" s="806"/>
      <c r="S59" s="806"/>
      <c r="T59" s="233"/>
      <c r="U59" s="233"/>
      <c r="V59" s="233"/>
      <c r="W59" s="233"/>
      <c r="X59" s="233"/>
      <c r="Y59" s="233"/>
      <c r="Z59" s="233"/>
      <c r="AA59" s="233"/>
      <c r="AB59" s="233"/>
      <c r="AC59" s="233"/>
      <c r="AD59" s="233"/>
      <c r="AE59" s="233"/>
      <c r="AF59" s="233"/>
      <c r="AG59" s="233"/>
      <c r="AH59" s="233"/>
      <c r="AJ59" s="464">
        <v>1</v>
      </c>
    </row>
    <row r="60" spans="1:37" s="234" customFormat="1" ht="14.1" customHeight="1" x14ac:dyDescent="0.15">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J60" s="464">
        <v>1</v>
      </c>
    </row>
    <row r="61" spans="1:37" s="234" customFormat="1" ht="14.1" customHeight="1" x14ac:dyDescent="0.15">
      <c r="A61" s="234" t="s">
        <v>14</v>
      </c>
      <c r="AJ61" s="464">
        <v>1</v>
      </c>
    </row>
    <row r="62" spans="1:37" s="234" customFormat="1" ht="14.1" customHeight="1" x14ac:dyDescent="0.15">
      <c r="B62" s="256"/>
      <c r="C62" s="257" t="s">
        <v>523</v>
      </c>
      <c r="D62" s="258"/>
      <c r="E62" s="256"/>
      <c r="F62" s="256"/>
      <c r="G62" s="256"/>
      <c r="H62" s="256"/>
      <c r="I62" s="256"/>
      <c r="J62" s="258" t="s">
        <v>524</v>
      </c>
      <c r="K62" s="793">
        <f>IF(入力シート!J168="",I!J41,入力シート!J168)</f>
        <v>0</v>
      </c>
      <c r="L62" s="793"/>
      <c r="M62" s="256" t="s">
        <v>525</v>
      </c>
      <c r="N62" s="256"/>
      <c r="O62" s="256"/>
      <c r="P62" s="256"/>
      <c r="Q62" s="258" t="s">
        <v>524</v>
      </c>
      <c r="R62" s="793">
        <f>IF(入力シート!P168="",I!P41,入力シート!P168)</f>
        <v>0</v>
      </c>
      <c r="S62" s="793"/>
      <c r="T62" s="793"/>
      <c r="U62" s="793"/>
      <c r="V62" s="793"/>
      <c r="W62" s="256" t="s">
        <v>526</v>
      </c>
      <c r="X62" s="256"/>
      <c r="Y62" s="256"/>
      <c r="Z62" s="256"/>
      <c r="AA62" s="793">
        <f>IF(入力シート!W168="",I!W41,入力シート!W168)</f>
        <v>0</v>
      </c>
      <c r="AB62" s="793"/>
      <c r="AC62" s="793"/>
      <c r="AD62" s="793"/>
      <c r="AE62" s="793"/>
      <c r="AF62" s="256" t="s">
        <v>527</v>
      </c>
      <c r="AG62" s="256"/>
      <c r="AH62" s="259"/>
      <c r="AI62" s="259"/>
      <c r="AJ62" s="464">
        <v>1</v>
      </c>
      <c r="AK62" s="260"/>
    </row>
    <row r="63" spans="1:37" s="234" customFormat="1" ht="14.1" customHeight="1" x14ac:dyDescent="0.15">
      <c r="B63" s="256"/>
      <c r="C63" s="257" t="s">
        <v>522</v>
      </c>
      <c r="D63" s="258"/>
      <c r="E63" s="256"/>
      <c r="F63" s="256"/>
      <c r="G63" s="256"/>
      <c r="H63" s="256"/>
      <c r="I63" s="256"/>
      <c r="J63" s="763">
        <f>IF(入力シート!I169="",I!I42,入力シート!I169)</f>
        <v>0</v>
      </c>
      <c r="K63" s="763"/>
      <c r="L63" s="763"/>
      <c r="M63" s="763"/>
      <c r="N63" s="763"/>
      <c r="O63" s="763"/>
      <c r="P63" s="763"/>
      <c r="Q63" s="763"/>
      <c r="R63" s="763"/>
      <c r="S63" s="763"/>
      <c r="T63" s="763"/>
      <c r="U63" s="763"/>
      <c r="V63" s="763"/>
      <c r="W63" s="256"/>
      <c r="X63" s="256"/>
      <c r="Y63" s="256"/>
      <c r="Z63" s="256"/>
      <c r="AA63" s="256"/>
      <c r="AB63" s="256"/>
      <c r="AC63" s="256"/>
      <c r="AD63" s="256"/>
      <c r="AE63" s="256"/>
      <c r="AF63" s="256"/>
      <c r="AG63" s="256"/>
      <c r="AH63" s="246"/>
      <c r="AI63" s="246"/>
      <c r="AJ63" s="464">
        <v>1</v>
      </c>
      <c r="AK63" s="233"/>
    </row>
    <row r="64" spans="1:37" s="234" customFormat="1" ht="14.1" customHeight="1" x14ac:dyDescent="0.15">
      <c r="B64" s="256"/>
      <c r="C64" s="257" t="s">
        <v>528</v>
      </c>
      <c r="D64" s="258"/>
      <c r="E64" s="256"/>
      <c r="F64" s="256"/>
      <c r="G64" s="256"/>
      <c r="H64" s="256"/>
      <c r="I64" s="256"/>
      <c r="J64" s="258" t="s">
        <v>524</v>
      </c>
      <c r="K64" s="793">
        <f>IF(入力シート!J170="",I!J43,入力シート!J170)</f>
        <v>0</v>
      </c>
      <c r="L64" s="793"/>
      <c r="M64" s="256" t="s">
        <v>529</v>
      </c>
      <c r="N64" s="261"/>
      <c r="O64" s="261"/>
      <c r="P64" s="261"/>
      <c r="Q64" s="261"/>
      <c r="R64" s="262" t="s">
        <v>524</v>
      </c>
      <c r="S64" s="793">
        <f>IF(入力シート!Q170="",I!Q43,入力シート!Q170)</f>
        <v>0</v>
      </c>
      <c r="T64" s="793"/>
      <c r="U64" s="793"/>
      <c r="V64" s="793"/>
      <c r="W64" s="256" t="s">
        <v>531</v>
      </c>
      <c r="X64" s="256"/>
      <c r="Y64" s="256"/>
      <c r="Z64" s="256"/>
      <c r="AA64" s="256"/>
      <c r="AB64" s="793">
        <f>IF(入力シート!X170="",I!X43,入力シート!X170)</f>
        <v>0</v>
      </c>
      <c r="AC64" s="793"/>
      <c r="AD64" s="793"/>
      <c r="AE64" s="793"/>
      <c r="AF64" s="793"/>
      <c r="AG64" s="256" t="s">
        <v>527</v>
      </c>
      <c r="AH64" s="263"/>
      <c r="AI64" s="263"/>
      <c r="AJ64" s="464">
        <v>1</v>
      </c>
    </row>
    <row r="65" spans="1:37" s="234" customFormat="1" ht="14.1" customHeight="1" x14ac:dyDescent="0.15">
      <c r="B65" s="256"/>
      <c r="C65" s="257"/>
      <c r="D65" s="258"/>
      <c r="E65" s="256"/>
      <c r="F65" s="256"/>
      <c r="G65" s="256"/>
      <c r="H65" s="256"/>
      <c r="I65" s="256"/>
      <c r="J65" s="741">
        <f>IF(入力シート!I171="",I!I44,入力シート!I171)</f>
        <v>0</v>
      </c>
      <c r="K65" s="741"/>
      <c r="L65" s="741"/>
      <c r="M65" s="741"/>
      <c r="N65" s="741"/>
      <c r="O65" s="741"/>
      <c r="P65" s="741"/>
      <c r="Q65" s="741"/>
      <c r="R65" s="741"/>
      <c r="S65" s="741"/>
      <c r="T65" s="741"/>
      <c r="U65" s="741"/>
      <c r="V65" s="741"/>
      <c r="W65" s="614"/>
      <c r="X65" s="614"/>
      <c r="Y65" s="614"/>
      <c r="Z65" s="614"/>
      <c r="AA65" s="614"/>
      <c r="AB65" s="614"/>
      <c r="AC65" s="614"/>
      <c r="AD65" s="614"/>
      <c r="AE65" s="614"/>
      <c r="AF65" s="614"/>
      <c r="AG65" s="256"/>
      <c r="AH65" s="246"/>
      <c r="AI65" s="246"/>
      <c r="AJ65" s="464">
        <v>1</v>
      </c>
      <c r="AK65" s="233"/>
    </row>
    <row r="66" spans="1:37" s="234" customFormat="1" ht="14.1" customHeight="1" x14ac:dyDescent="0.15">
      <c r="B66" s="256"/>
      <c r="C66" s="257" t="s">
        <v>532</v>
      </c>
      <c r="D66" s="258"/>
      <c r="E66" s="256"/>
      <c r="F66" s="256"/>
      <c r="G66" s="256"/>
      <c r="H66" s="256"/>
      <c r="I66" s="256"/>
      <c r="J66" s="763">
        <f>IF(入力シート!I172="",I!I45,入力シート!I172)</f>
        <v>0</v>
      </c>
      <c r="K66" s="763"/>
      <c r="L66" s="763"/>
      <c r="M66" s="763"/>
      <c r="N66" s="256"/>
      <c r="O66" s="256"/>
      <c r="P66" s="256"/>
      <c r="Q66" s="256"/>
      <c r="R66" s="256"/>
      <c r="S66" s="256"/>
      <c r="T66" s="256"/>
      <c r="U66" s="256"/>
      <c r="V66" s="256"/>
      <c r="W66" s="256"/>
      <c r="X66" s="256"/>
      <c r="Y66" s="256"/>
      <c r="Z66" s="256"/>
      <c r="AA66" s="256"/>
      <c r="AB66" s="256"/>
      <c r="AC66" s="256"/>
      <c r="AD66" s="256"/>
      <c r="AE66" s="256"/>
      <c r="AF66" s="256"/>
      <c r="AG66" s="256"/>
      <c r="AH66" s="246"/>
      <c r="AI66" s="246"/>
      <c r="AJ66" s="464">
        <v>1</v>
      </c>
      <c r="AK66" s="233"/>
    </row>
    <row r="67" spans="1:37" s="234" customFormat="1" ht="14.1" customHeight="1" x14ac:dyDescent="0.15">
      <c r="B67" s="256"/>
      <c r="C67" s="257" t="s">
        <v>533</v>
      </c>
      <c r="D67" s="258"/>
      <c r="E67" s="256"/>
      <c r="F67" s="256"/>
      <c r="G67" s="256"/>
      <c r="H67" s="256"/>
      <c r="I67" s="256"/>
      <c r="J67" s="763">
        <f>IF(入力シート!I173="",I!I46,入力シート!I173)</f>
        <v>0</v>
      </c>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256"/>
      <c r="AH67" s="246"/>
      <c r="AI67" s="246"/>
      <c r="AJ67" s="464">
        <v>1</v>
      </c>
      <c r="AK67" s="233"/>
    </row>
    <row r="68" spans="1:37" s="234" customFormat="1" ht="14.1" customHeight="1" x14ac:dyDescent="0.15">
      <c r="B68" s="256"/>
      <c r="C68" s="257" t="s">
        <v>534</v>
      </c>
      <c r="D68" s="258"/>
      <c r="E68" s="256"/>
      <c r="F68" s="256"/>
      <c r="G68" s="256"/>
      <c r="H68" s="256"/>
      <c r="I68" s="256"/>
      <c r="J68" s="763">
        <f>IF(入力シート!I174="",I!I47,入力シート!I174)</f>
        <v>0</v>
      </c>
      <c r="K68" s="763"/>
      <c r="L68" s="763"/>
      <c r="M68" s="763"/>
      <c r="N68" s="763"/>
      <c r="O68" s="763"/>
      <c r="P68" s="763"/>
      <c r="Q68" s="763"/>
      <c r="R68" s="256"/>
      <c r="S68" s="256"/>
      <c r="T68" s="256"/>
      <c r="U68" s="256"/>
      <c r="V68" s="256"/>
      <c r="W68" s="256"/>
      <c r="X68" s="256"/>
      <c r="Y68" s="256"/>
      <c r="Z68" s="256"/>
      <c r="AA68" s="256"/>
      <c r="AB68" s="256"/>
      <c r="AC68" s="256"/>
      <c r="AD68" s="256"/>
      <c r="AE68" s="256"/>
      <c r="AF68" s="256"/>
      <c r="AG68" s="256"/>
      <c r="AH68" s="246"/>
      <c r="AI68" s="246"/>
      <c r="AJ68" s="464">
        <v>1</v>
      </c>
      <c r="AK68" s="233"/>
    </row>
    <row r="69" spans="1:37" s="468" customFormat="1" ht="14.1" customHeight="1" x14ac:dyDescent="0.15">
      <c r="B69" s="467"/>
      <c r="C69" s="257" t="s">
        <v>1301</v>
      </c>
      <c r="D69" s="258"/>
      <c r="E69" s="467"/>
      <c r="F69" s="467"/>
      <c r="G69" s="467"/>
      <c r="H69" s="467"/>
      <c r="I69" s="467"/>
      <c r="J69" s="763" t="str">
        <f>IF(入力シート!I175="","",入力シート!I175)</f>
        <v/>
      </c>
      <c r="K69" s="763"/>
      <c r="L69" s="763"/>
      <c r="M69" s="763"/>
      <c r="N69" s="763"/>
      <c r="O69" s="763"/>
      <c r="P69" s="763"/>
      <c r="Q69" s="763"/>
      <c r="R69" s="467"/>
      <c r="S69" s="467"/>
      <c r="T69" s="467"/>
      <c r="U69" s="467"/>
      <c r="V69" s="467"/>
      <c r="W69" s="467"/>
      <c r="X69" s="467"/>
      <c r="Y69" s="467"/>
      <c r="Z69" s="467"/>
      <c r="AA69" s="467"/>
      <c r="AB69" s="467"/>
      <c r="AC69" s="467"/>
      <c r="AD69" s="467"/>
      <c r="AE69" s="467"/>
      <c r="AF69" s="467"/>
      <c r="AG69" s="467"/>
      <c r="AH69" s="469"/>
      <c r="AI69" s="469"/>
      <c r="AJ69" s="505">
        <v>1</v>
      </c>
      <c r="AK69" s="470"/>
    </row>
    <row r="70" spans="1:37" s="468" customFormat="1" ht="14.1" customHeight="1" x14ac:dyDescent="0.15">
      <c r="B70" s="467"/>
      <c r="C70" s="257" t="s">
        <v>1302</v>
      </c>
      <c r="D70" s="258"/>
      <c r="E70" s="467"/>
      <c r="F70" s="467"/>
      <c r="G70" s="467"/>
      <c r="H70" s="467"/>
      <c r="I70" s="467"/>
      <c r="J70" s="763" t="str">
        <f>IF(入力シート!I176="","",入力シート!I176)</f>
        <v/>
      </c>
      <c r="K70" s="763"/>
      <c r="L70" s="763"/>
      <c r="M70" s="763"/>
      <c r="N70" s="763"/>
      <c r="O70" s="763"/>
      <c r="P70" s="763"/>
      <c r="Q70" s="763"/>
      <c r="R70" s="763"/>
      <c r="S70" s="763"/>
      <c r="T70" s="763"/>
      <c r="U70" s="763"/>
      <c r="V70" s="763"/>
      <c r="W70" s="763"/>
      <c r="X70" s="763"/>
      <c r="Y70" s="763"/>
      <c r="Z70" s="763"/>
      <c r="AA70" s="763"/>
      <c r="AB70" s="763"/>
      <c r="AC70" s="763"/>
      <c r="AD70" s="763"/>
      <c r="AE70" s="763"/>
      <c r="AF70" s="763"/>
      <c r="AG70" s="467"/>
      <c r="AH70" s="469"/>
      <c r="AI70" s="469"/>
      <c r="AJ70" s="505">
        <v>1</v>
      </c>
      <c r="AK70" s="470"/>
    </row>
    <row r="71" spans="1:37" s="234" customFormat="1" ht="14.1" customHeight="1" x14ac:dyDescent="0.15">
      <c r="A71" s="250"/>
      <c r="B71" s="250"/>
      <c r="C71" s="250"/>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J71" s="464">
        <v>1</v>
      </c>
    </row>
    <row r="72" spans="1:37" ht="14.1" customHeight="1" x14ac:dyDescent="0.15">
      <c r="A72" s="260" t="s">
        <v>15</v>
      </c>
      <c r="AJ72" s="464">
        <v>1</v>
      </c>
    </row>
    <row r="73" spans="1:37" ht="14.1" customHeight="1" x14ac:dyDescent="0.15">
      <c r="AJ73" s="464">
        <v>1</v>
      </c>
    </row>
    <row r="74" spans="1:37" ht="14.1" customHeight="1" x14ac:dyDescent="0.15">
      <c r="B74" s="580" t="str">
        <f>入力シート!I179</f>
        <v>□</v>
      </c>
      <c r="C74" s="581" t="s">
        <v>18</v>
      </c>
      <c r="D74" s="581"/>
      <c r="E74" s="581"/>
      <c r="F74" s="581"/>
      <c r="G74" s="581"/>
      <c r="H74" s="581"/>
      <c r="I74" s="581"/>
      <c r="J74" s="581"/>
      <c r="K74" s="581"/>
      <c r="L74" s="581"/>
      <c r="M74" s="581"/>
      <c r="N74" s="581"/>
      <c r="O74" s="581"/>
      <c r="P74" s="581"/>
      <c r="Q74" s="581"/>
      <c r="R74" s="581"/>
      <c r="S74" s="581"/>
      <c r="T74" s="581"/>
      <c r="U74" s="581"/>
      <c r="V74" s="581"/>
      <c r="W74" s="581"/>
      <c r="X74" s="581"/>
      <c r="Y74" s="581"/>
      <c r="Z74" s="581"/>
      <c r="AA74" s="581"/>
      <c r="AB74" s="581"/>
      <c r="AC74" s="581"/>
      <c r="AD74" s="581"/>
      <c r="AE74" s="581"/>
      <c r="AF74" s="581"/>
      <c r="AG74" s="582"/>
      <c r="AJ74" s="464">
        <v>1</v>
      </c>
    </row>
    <row r="75" spans="1:37" ht="14.1" customHeight="1" x14ac:dyDescent="0.15">
      <c r="B75" s="576" t="str">
        <f>入力シート!I180</f>
        <v>□</v>
      </c>
      <c r="C75" s="544" t="s">
        <v>16</v>
      </c>
      <c r="D75" s="544"/>
      <c r="E75" s="544"/>
      <c r="F75" s="544"/>
      <c r="G75" s="918" t="s">
        <v>17</v>
      </c>
      <c r="H75" s="918"/>
      <c r="I75" s="544"/>
      <c r="J75" s="763">
        <f>入力シート!O180</f>
        <v>0</v>
      </c>
      <c r="K75" s="763"/>
      <c r="L75" s="763"/>
      <c r="M75" s="763"/>
      <c r="N75" s="763"/>
      <c r="O75" s="763"/>
      <c r="P75" s="763"/>
      <c r="Q75" s="763"/>
      <c r="R75" s="763"/>
      <c r="S75" s="763"/>
      <c r="T75" s="763"/>
      <c r="U75" s="763"/>
      <c r="V75" s="763"/>
      <c r="W75" s="763"/>
      <c r="X75" s="763"/>
      <c r="Y75" s="763"/>
      <c r="Z75" s="763"/>
      <c r="AA75" s="763"/>
      <c r="AB75" s="763"/>
      <c r="AC75" s="763"/>
      <c r="AD75" s="763"/>
      <c r="AE75" s="763"/>
      <c r="AF75" s="763"/>
      <c r="AG75" s="577"/>
      <c r="AJ75" s="464">
        <v>1</v>
      </c>
    </row>
    <row r="76" spans="1:37" ht="14.1" customHeight="1" x14ac:dyDescent="0.15">
      <c r="B76" s="576"/>
      <c r="C76" s="544"/>
      <c r="D76" s="544"/>
      <c r="E76" s="544"/>
      <c r="F76" s="544"/>
      <c r="G76" s="918" t="s">
        <v>19</v>
      </c>
      <c r="H76" s="918"/>
      <c r="I76" s="544"/>
      <c r="J76" s="763">
        <f>入力シート!O181</f>
        <v>0</v>
      </c>
      <c r="K76" s="763"/>
      <c r="L76" s="763"/>
      <c r="M76" s="763"/>
      <c r="N76" s="763"/>
      <c r="O76" s="763"/>
      <c r="P76" s="763"/>
      <c r="Q76" s="763"/>
      <c r="R76" s="264"/>
      <c r="S76" s="573"/>
      <c r="T76" s="264"/>
      <c r="U76" s="264"/>
      <c r="V76" s="264"/>
      <c r="W76" s="264"/>
      <c r="X76" s="544"/>
      <c r="Y76" s="544"/>
      <c r="Z76" s="544"/>
      <c r="AA76" s="544"/>
      <c r="AB76" s="544"/>
      <c r="AC76" s="544"/>
      <c r="AD76" s="544"/>
      <c r="AE76" s="544"/>
      <c r="AF76" s="544"/>
      <c r="AG76" s="577"/>
      <c r="AJ76" s="464">
        <v>1</v>
      </c>
    </row>
    <row r="77" spans="1:37" ht="14.1" customHeight="1" x14ac:dyDescent="0.15">
      <c r="B77" s="576"/>
      <c r="C77" s="544"/>
      <c r="D77" s="544"/>
      <c r="E77" s="544"/>
      <c r="F77" s="544"/>
      <c r="G77" s="918" t="s">
        <v>20</v>
      </c>
      <c r="H77" s="918"/>
      <c r="I77" s="544"/>
      <c r="J77" s="763">
        <f>入力シート!O182</f>
        <v>0</v>
      </c>
      <c r="K77" s="763"/>
      <c r="L77" s="763"/>
      <c r="M77" s="763"/>
      <c r="N77" s="763"/>
      <c r="O77" s="763"/>
      <c r="P77" s="763"/>
      <c r="Q77" s="763"/>
      <c r="R77" s="264"/>
      <c r="S77" s="573"/>
      <c r="T77" s="264"/>
      <c r="U77" s="264"/>
      <c r="V77" s="264"/>
      <c r="W77" s="264"/>
      <c r="X77" s="544"/>
      <c r="Y77" s="544"/>
      <c r="Z77" s="544"/>
      <c r="AA77" s="544"/>
      <c r="AB77" s="544"/>
      <c r="AC77" s="544"/>
      <c r="AD77" s="544"/>
      <c r="AE77" s="544"/>
      <c r="AF77" s="544"/>
      <c r="AG77" s="577"/>
      <c r="AJ77" s="464">
        <v>1</v>
      </c>
    </row>
    <row r="78" spans="1:37" ht="14.1" customHeight="1" x14ac:dyDescent="0.15">
      <c r="B78" s="578"/>
      <c r="C78" s="454"/>
      <c r="D78" s="454"/>
      <c r="E78" s="454"/>
      <c r="F78" s="454"/>
      <c r="G78" s="454" t="s">
        <v>550</v>
      </c>
      <c r="H78" s="454"/>
      <c r="I78" s="454"/>
      <c r="J78" s="940">
        <f>入力シート!O183</f>
        <v>0</v>
      </c>
      <c r="K78" s="940"/>
      <c r="L78" s="940"/>
      <c r="M78" s="940"/>
      <c r="N78" s="940"/>
      <c r="O78" s="940"/>
      <c r="P78" s="940"/>
      <c r="Q78" s="940"/>
      <c r="R78" s="940"/>
      <c r="S78" s="940"/>
      <c r="T78" s="940"/>
      <c r="U78" s="940"/>
      <c r="V78" s="940"/>
      <c r="W78" s="940"/>
      <c r="X78" s="940"/>
      <c r="Y78" s="940"/>
      <c r="Z78" s="940"/>
      <c r="AA78" s="940"/>
      <c r="AB78" s="940"/>
      <c r="AC78" s="940"/>
      <c r="AD78" s="940"/>
      <c r="AE78" s="940"/>
      <c r="AF78" s="940"/>
      <c r="AG78" s="579"/>
      <c r="AJ78" s="464">
        <v>1</v>
      </c>
    </row>
    <row r="79" spans="1:37" ht="14.1" customHeight="1" x14ac:dyDescent="0.15">
      <c r="A79" s="265"/>
      <c r="B79" s="265"/>
      <c r="C79" s="265"/>
      <c r="D79" s="265"/>
      <c r="E79" s="265"/>
      <c r="F79" s="265"/>
      <c r="G79" s="265"/>
      <c r="H79" s="265"/>
      <c r="I79" s="265"/>
      <c r="J79" s="572"/>
      <c r="K79" s="572"/>
      <c r="L79" s="572"/>
      <c r="M79" s="572"/>
      <c r="N79" s="572"/>
      <c r="O79" s="572"/>
      <c r="P79" s="572"/>
      <c r="Q79" s="572"/>
      <c r="R79" s="265"/>
      <c r="S79" s="265"/>
      <c r="T79" s="265"/>
      <c r="U79" s="265"/>
      <c r="V79" s="265"/>
      <c r="W79" s="265"/>
      <c r="X79" s="265"/>
      <c r="Y79" s="265"/>
      <c r="Z79" s="265"/>
      <c r="AA79" s="265"/>
      <c r="AB79" s="265"/>
      <c r="AC79" s="265"/>
      <c r="AD79" s="265"/>
      <c r="AE79" s="265"/>
      <c r="AF79" s="265"/>
      <c r="AG79" s="265"/>
      <c r="AH79" s="265"/>
      <c r="AJ79" s="464">
        <v>1</v>
      </c>
    </row>
    <row r="80" spans="1:37" ht="14.1" customHeight="1" x14ac:dyDescent="0.15">
      <c r="A80" s="99" t="s">
        <v>1465</v>
      </c>
      <c r="B80" s="152"/>
      <c r="J80" s="571"/>
      <c r="K80" s="571"/>
      <c r="L80" s="571"/>
      <c r="M80" s="571"/>
      <c r="N80" s="571"/>
      <c r="O80" s="571"/>
      <c r="P80" s="571"/>
      <c r="Q80" s="571"/>
      <c r="AJ80" s="505">
        <v>1</v>
      </c>
    </row>
    <row r="81" spans="1:36" ht="14.1" customHeight="1" x14ac:dyDescent="0.15">
      <c r="A81" s="152"/>
      <c r="B81" s="575" t="s">
        <v>1466</v>
      </c>
      <c r="J81" s="571"/>
      <c r="K81" s="571"/>
      <c r="L81" s="571"/>
      <c r="M81" s="571"/>
      <c r="N81" s="571"/>
      <c r="O81" s="571"/>
      <c r="P81" s="571"/>
      <c r="Q81" s="571"/>
      <c r="V81" s="571">
        <f>入力シート!S186</f>
        <v>0</v>
      </c>
      <c r="AJ81" s="505">
        <v>1</v>
      </c>
    </row>
    <row r="82" spans="1:36" ht="14.1" customHeight="1" x14ac:dyDescent="0.15">
      <c r="A82" s="152"/>
      <c r="B82" s="152" t="s">
        <v>1467</v>
      </c>
      <c r="J82" s="571"/>
      <c r="K82" s="571"/>
      <c r="L82" s="571"/>
      <c r="M82" s="571"/>
      <c r="N82" s="571"/>
      <c r="O82" s="571"/>
      <c r="P82" s="571"/>
      <c r="Q82" s="571"/>
      <c r="V82" s="260" t="str">
        <f>IF(ISBLANK(入力シート!I188),"なし","有り")</f>
        <v>なし</v>
      </c>
      <c r="AJ82" s="505">
        <v>1</v>
      </c>
    </row>
    <row r="83" spans="1:36" ht="14.1" customHeight="1" x14ac:dyDescent="0.15">
      <c r="J83" s="584" t="s">
        <v>1468</v>
      </c>
      <c r="K83" s="741">
        <f>入力シート!I188</f>
        <v>0</v>
      </c>
      <c r="L83" s="741"/>
      <c r="M83" s="741"/>
      <c r="N83" s="741"/>
      <c r="O83" s="741"/>
      <c r="P83" s="741"/>
      <c r="Q83" s="741"/>
      <c r="R83" s="741"/>
      <c r="S83" s="741"/>
      <c r="T83" s="741"/>
      <c r="U83" s="741"/>
      <c r="V83" s="741"/>
      <c r="W83" s="741"/>
      <c r="X83" s="741"/>
      <c r="Y83" s="741"/>
      <c r="Z83" s="741"/>
      <c r="AA83" s="741"/>
      <c r="AB83" s="741"/>
      <c r="AC83" s="741"/>
      <c r="AD83" s="741"/>
      <c r="AE83" s="741"/>
      <c r="AF83" s="741"/>
      <c r="AG83" s="583" t="s">
        <v>1469</v>
      </c>
      <c r="AJ83" s="505">
        <v>1</v>
      </c>
    </row>
    <row r="84" spans="1:36" ht="14.1" customHeight="1" x14ac:dyDescent="0.15">
      <c r="AJ84" s="505">
        <v>1</v>
      </c>
    </row>
    <row r="85" spans="1:36" ht="14.1" customHeight="1" x14ac:dyDescent="0.15">
      <c r="A85" s="265"/>
      <c r="B85" s="265"/>
      <c r="C85" s="265"/>
      <c r="D85" s="265"/>
      <c r="E85" s="265"/>
      <c r="F85" s="265"/>
      <c r="G85" s="265"/>
      <c r="H85" s="265"/>
      <c r="I85" s="265"/>
      <c r="J85" s="572"/>
      <c r="K85" s="572"/>
      <c r="L85" s="572"/>
      <c r="M85" s="572"/>
      <c r="N85" s="572"/>
      <c r="O85" s="572"/>
      <c r="P85" s="572"/>
      <c r="Q85" s="572"/>
      <c r="R85" s="265"/>
      <c r="S85" s="265"/>
      <c r="T85" s="265"/>
      <c r="U85" s="265"/>
      <c r="V85" s="265"/>
      <c r="W85" s="265"/>
      <c r="X85" s="265"/>
      <c r="Y85" s="265"/>
      <c r="Z85" s="265"/>
      <c r="AA85" s="265"/>
      <c r="AB85" s="265"/>
      <c r="AC85" s="265"/>
      <c r="AD85" s="265"/>
      <c r="AE85" s="265"/>
      <c r="AF85" s="265"/>
      <c r="AG85" s="265"/>
      <c r="AH85" s="265"/>
      <c r="AJ85" s="505">
        <v>1</v>
      </c>
    </row>
    <row r="86" spans="1:36" ht="14.1" customHeight="1" x14ac:dyDescent="0.15">
      <c r="A86" s="266" t="s">
        <v>25</v>
      </c>
      <c r="AJ86" s="505">
        <v>1</v>
      </c>
    </row>
    <row r="87" spans="1:36" ht="14.1" customHeight="1" x14ac:dyDescent="0.15">
      <c r="A87" s="267">
        <v>1</v>
      </c>
      <c r="B87" s="260" t="s">
        <v>1063</v>
      </c>
      <c r="C87" s="268"/>
      <c r="AJ87" s="464">
        <v>1</v>
      </c>
    </row>
    <row r="88" spans="1:36" ht="14.1" customHeight="1" x14ac:dyDescent="0.15">
      <c r="A88" s="260">
        <v>2</v>
      </c>
      <c r="B88" s="260" t="s">
        <v>1064</v>
      </c>
      <c r="C88" s="269"/>
      <c r="AJ88" s="464">
        <v>1</v>
      </c>
    </row>
    <row r="89" spans="1:36" ht="14.1" customHeight="1" x14ac:dyDescent="0.15">
      <c r="A89" s="270">
        <v>3</v>
      </c>
      <c r="B89" s="260" t="s">
        <v>1065</v>
      </c>
      <c r="C89" s="271"/>
      <c r="AJ89" s="464">
        <v>1</v>
      </c>
    </row>
    <row r="90" spans="1:36" ht="14.1" customHeight="1" x14ac:dyDescent="0.15">
      <c r="A90" s="270">
        <v>4</v>
      </c>
      <c r="B90" s="260" t="s">
        <v>1066</v>
      </c>
      <c r="AJ90" s="464">
        <v>1</v>
      </c>
    </row>
    <row r="91" spans="1:36" ht="14.1" customHeight="1" x14ac:dyDescent="0.15">
      <c r="B91" s="946"/>
      <c r="C91" s="946"/>
      <c r="D91" s="946"/>
      <c r="E91" s="946"/>
      <c r="F91" s="946"/>
      <c r="G91" s="946"/>
      <c r="H91" s="946"/>
      <c r="I91" s="946"/>
      <c r="J91" s="946"/>
      <c r="K91" s="946"/>
      <c r="L91" s="946"/>
      <c r="M91" s="946"/>
      <c r="N91" s="946"/>
      <c r="O91" s="946"/>
      <c r="P91" s="946"/>
      <c r="Q91" s="946"/>
      <c r="R91" s="946"/>
      <c r="S91" s="946"/>
      <c r="T91" s="946"/>
      <c r="U91" s="946"/>
      <c r="V91" s="946"/>
      <c r="W91" s="946"/>
      <c r="X91" s="946"/>
      <c r="Y91" s="946"/>
      <c r="Z91" s="946"/>
      <c r="AA91" s="946"/>
      <c r="AB91" s="946"/>
      <c r="AC91" s="946"/>
      <c r="AD91" s="946"/>
      <c r="AE91" s="946"/>
      <c r="AF91" s="946"/>
      <c r="AG91" s="946"/>
      <c r="AJ91" s="464">
        <v>1</v>
      </c>
    </row>
    <row r="92" spans="1:36" ht="14.1" customHeight="1" x14ac:dyDescent="0.15">
      <c r="B92" s="946"/>
      <c r="C92" s="946"/>
      <c r="D92" s="946"/>
      <c r="E92" s="946"/>
      <c r="F92" s="946"/>
      <c r="G92" s="946"/>
      <c r="H92" s="946"/>
      <c r="I92" s="946"/>
      <c r="J92" s="946"/>
      <c r="K92" s="946"/>
      <c r="L92" s="946"/>
      <c r="M92" s="946"/>
      <c r="N92" s="946"/>
      <c r="O92" s="946"/>
      <c r="P92" s="946"/>
      <c r="Q92" s="946"/>
      <c r="R92" s="946"/>
      <c r="S92" s="946"/>
      <c r="T92" s="946"/>
      <c r="U92" s="946"/>
      <c r="V92" s="946"/>
      <c r="W92" s="946"/>
      <c r="X92" s="946"/>
      <c r="Y92" s="946"/>
      <c r="Z92" s="946"/>
      <c r="AA92" s="946"/>
      <c r="AB92" s="946"/>
      <c r="AC92" s="946"/>
      <c r="AD92" s="946"/>
      <c r="AE92" s="946"/>
      <c r="AF92" s="946"/>
      <c r="AG92" s="946"/>
      <c r="AJ92" s="464">
        <v>1</v>
      </c>
    </row>
    <row r="93" spans="1:36" ht="14.1" customHeight="1" x14ac:dyDescent="0.15">
      <c r="AJ93" s="464">
        <v>1</v>
      </c>
    </row>
    <row r="94" spans="1:36" ht="14.1" customHeight="1" x14ac:dyDescent="0.15">
      <c r="A94" s="270"/>
      <c r="AJ94" s="464">
        <v>1</v>
      </c>
    </row>
    <row r="95" spans="1:36" ht="14.1" customHeight="1" x14ac:dyDescent="0.15">
      <c r="AJ95" s="464">
        <v>1</v>
      </c>
    </row>
    <row r="96" spans="1:36" ht="14.1" customHeight="1" x14ac:dyDescent="0.15">
      <c r="AJ96" s="464">
        <v>1</v>
      </c>
    </row>
    <row r="97" spans="1:36" ht="14.1" customHeight="1" x14ac:dyDescent="0.15">
      <c r="AJ97" s="464">
        <v>1</v>
      </c>
    </row>
    <row r="98" spans="1:36" ht="14.1" customHeight="1" x14ac:dyDescent="0.15">
      <c r="A98" s="947" t="s">
        <v>1200</v>
      </c>
      <c r="B98" s="947"/>
      <c r="C98" s="947"/>
      <c r="D98" s="947"/>
      <c r="E98" s="947"/>
      <c r="F98" s="947"/>
      <c r="G98" s="947"/>
      <c r="H98" s="947"/>
      <c r="I98" s="947"/>
      <c r="J98" s="947"/>
      <c r="K98" s="947"/>
      <c r="L98" s="947"/>
      <c r="M98" s="947"/>
      <c r="N98" s="947"/>
      <c r="O98" s="947"/>
      <c r="P98" s="947"/>
      <c r="Q98" s="947"/>
      <c r="R98" s="947"/>
      <c r="S98" s="947"/>
      <c r="T98" s="947"/>
      <c r="U98" s="947"/>
      <c r="V98" s="947"/>
      <c r="W98" s="947"/>
      <c r="X98" s="947"/>
      <c r="Y98" s="947"/>
      <c r="Z98" s="947"/>
      <c r="AA98" s="947"/>
      <c r="AB98" s="947"/>
      <c r="AC98" s="947"/>
      <c r="AD98" s="947"/>
      <c r="AE98" s="947"/>
      <c r="AF98" s="947"/>
      <c r="AG98" s="947"/>
      <c r="AJ98" s="464">
        <v>1</v>
      </c>
    </row>
    <row r="99" spans="1:36" ht="14.1" customHeight="1" x14ac:dyDescent="0.15">
      <c r="A99" s="947"/>
      <c r="B99" s="947"/>
      <c r="C99" s="947"/>
      <c r="D99" s="947"/>
      <c r="E99" s="947"/>
      <c r="F99" s="947"/>
      <c r="G99" s="947"/>
      <c r="H99" s="947"/>
      <c r="I99" s="947"/>
      <c r="J99" s="947"/>
      <c r="K99" s="947"/>
      <c r="L99" s="947"/>
      <c r="M99" s="947"/>
      <c r="N99" s="947"/>
      <c r="O99" s="947"/>
      <c r="P99" s="947"/>
      <c r="Q99" s="947"/>
      <c r="R99" s="947"/>
      <c r="S99" s="947"/>
      <c r="T99" s="947"/>
      <c r="U99" s="947"/>
      <c r="V99" s="947"/>
      <c r="W99" s="947"/>
      <c r="X99" s="947"/>
      <c r="Y99" s="947"/>
      <c r="Z99" s="947"/>
      <c r="AA99" s="947"/>
      <c r="AB99" s="947"/>
      <c r="AC99" s="947"/>
      <c r="AD99" s="947"/>
      <c r="AE99" s="947"/>
      <c r="AF99" s="947"/>
      <c r="AG99" s="947"/>
      <c r="AJ99" s="464">
        <v>1</v>
      </c>
    </row>
    <row r="100" spans="1:36" ht="14.1" customHeight="1" x14ac:dyDescent="0.15">
      <c r="A100" s="272"/>
      <c r="B100" s="272"/>
      <c r="C100" s="272"/>
      <c r="D100" s="272"/>
      <c r="E100" s="272"/>
      <c r="F100" s="272"/>
      <c r="G100" s="272"/>
      <c r="H100" s="272"/>
      <c r="I100" s="272"/>
      <c r="J100" s="272"/>
      <c r="K100" s="272"/>
      <c r="L100" s="272"/>
      <c r="M100" s="272"/>
      <c r="N100" s="272"/>
      <c r="O100" s="272"/>
      <c r="P100" s="272"/>
      <c r="Q100" s="272"/>
      <c r="R100" s="272"/>
      <c r="S100" s="272"/>
      <c r="T100" s="272"/>
      <c r="U100" s="272"/>
      <c r="V100" s="272"/>
      <c r="W100" s="272"/>
      <c r="X100" s="272"/>
      <c r="Y100" s="272"/>
      <c r="Z100" s="272"/>
      <c r="AA100" s="272"/>
      <c r="AB100" s="272"/>
      <c r="AC100" s="272"/>
      <c r="AD100" s="272"/>
      <c r="AE100" s="272"/>
      <c r="AF100" s="272"/>
      <c r="AG100" s="272"/>
      <c r="AJ100" s="464">
        <v>1</v>
      </c>
    </row>
    <row r="101" spans="1:36" ht="14.1" customHeight="1" x14ac:dyDescent="0.15">
      <c r="A101" s="272"/>
      <c r="B101" s="272" t="e">
        <f>L45 &amp; "　殿"</f>
        <v>#N/A</v>
      </c>
      <c r="C101" s="272"/>
      <c r="D101" s="272"/>
      <c r="E101" s="272"/>
      <c r="F101" s="272"/>
      <c r="G101" s="272"/>
      <c r="H101" s="272"/>
      <c r="I101" s="272"/>
      <c r="J101" s="272"/>
      <c r="K101" s="272"/>
      <c r="L101" s="272"/>
      <c r="M101" s="272"/>
      <c r="N101" s="272"/>
      <c r="O101" s="272"/>
      <c r="P101" s="272"/>
      <c r="Q101" s="272"/>
      <c r="R101" s="272"/>
      <c r="S101" s="272"/>
      <c r="T101" s="272"/>
      <c r="U101" s="272"/>
      <c r="V101" s="272"/>
      <c r="W101" s="272"/>
      <c r="X101" s="272"/>
      <c r="Y101" s="272"/>
      <c r="Z101" s="272"/>
      <c r="AA101" s="272"/>
      <c r="AB101" s="272"/>
      <c r="AC101" s="272"/>
      <c r="AD101" s="272"/>
      <c r="AE101" s="272"/>
      <c r="AF101" s="272"/>
      <c r="AG101" s="272"/>
      <c r="AJ101" s="464">
        <v>1</v>
      </c>
    </row>
    <row r="102" spans="1:36" ht="14.1" customHeight="1" x14ac:dyDescent="0.15">
      <c r="A102" s="272"/>
      <c r="B102" s="272" t="s">
        <v>680</v>
      </c>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272"/>
      <c r="Z102" s="272"/>
      <c r="AA102" s="272"/>
      <c r="AB102" s="272"/>
      <c r="AC102" s="272"/>
      <c r="AD102" s="272"/>
      <c r="AE102" s="272"/>
      <c r="AF102" s="272"/>
      <c r="AG102" s="272"/>
      <c r="AJ102" s="464">
        <v>1</v>
      </c>
    </row>
    <row r="103" spans="1:36" ht="14.1" customHeight="1" x14ac:dyDescent="0.15">
      <c r="A103" s="272"/>
      <c r="B103" s="272"/>
      <c r="C103" s="272"/>
      <c r="D103" s="272"/>
      <c r="E103" s="272"/>
      <c r="F103" s="272"/>
      <c r="G103" s="272"/>
      <c r="H103" s="272"/>
      <c r="I103" s="272"/>
      <c r="J103" s="272"/>
      <c r="K103" s="272"/>
      <c r="L103" s="272"/>
      <c r="M103" s="272"/>
      <c r="N103" s="272"/>
      <c r="O103" s="272"/>
      <c r="P103" s="272"/>
      <c r="Q103" s="272"/>
      <c r="R103" s="272"/>
      <c r="S103" s="272"/>
      <c r="T103" s="272"/>
      <c r="U103" s="272"/>
      <c r="V103" s="272"/>
      <c r="W103" s="272"/>
      <c r="X103" s="272"/>
      <c r="Y103" s="272"/>
      <c r="Z103" s="272"/>
      <c r="AA103" s="272"/>
      <c r="AB103" s="272"/>
      <c r="AC103" s="272"/>
      <c r="AD103" s="272"/>
      <c r="AE103" s="272"/>
      <c r="AF103" s="272"/>
      <c r="AG103" s="272"/>
      <c r="AJ103" s="464">
        <v>1</v>
      </c>
    </row>
    <row r="104" spans="1:36" ht="14.1" customHeight="1" x14ac:dyDescent="0.15">
      <c r="A104" s="272"/>
      <c r="B104" s="272"/>
      <c r="C104" s="272"/>
      <c r="D104" s="272"/>
      <c r="E104" s="272"/>
      <c r="F104" s="272"/>
      <c r="G104" s="272"/>
      <c r="H104" s="272"/>
      <c r="I104" s="272"/>
      <c r="J104" s="272"/>
      <c r="K104" s="272"/>
      <c r="L104" s="272"/>
      <c r="M104" s="272"/>
      <c r="N104" s="272"/>
      <c r="O104" s="272"/>
      <c r="P104" s="272"/>
      <c r="Q104" s="272"/>
      <c r="R104" s="272" t="s">
        <v>681</v>
      </c>
      <c r="S104" s="272"/>
      <c r="T104" s="272"/>
      <c r="U104" s="933" t="str">
        <f>IF(入力シート!W8="","",入力シート!J8&amp;"建築士　"&amp;入力シート!P8&amp;"登録　第"&amp;入力シート!W8&amp;"号")</f>
        <v/>
      </c>
      <c r="V104" s="933"/>
      <c r="W104" s="933"/>
      <c r="X104" s="933"/>
      <c r="Y104" s="933"/>
      <c r="Z104" s="933"/>
      <c r="AA104" s="933"/>
      <c r="AB104" s="933"/>
      <c r="AC104" s="933"/>
      <c r="AD104" s="933"/>
      <c r="AE104" s="933"/>
      <c r="AF104" s="933"/>
      <c r="AG104" s="933"/>
      <c r="AJ104" s="464">
        <v>1</v>
      </c>
    </row>
    <row r="105" spans="1:36" ht="14.1" customHeight="1" x14ac:dyDescent="0.15">
      <c r="A105" s="272"/>
      <c r="B105" s="272"/>
      <c r="C105" s="272"/>
      <c r="D105" s="272"/>
      <c r="E105" s="272"/>
      <c r="F105" s="272"/>
      <c r="G105" s="272"/>
      <c r="H105" s="272"/>
      <c r="I105" s="272"/>
      <c r="J105" s="272"/>
      <c r="K105" s="272"/>
      <c r="L105" s="272"/>
      <c r="M105" s="272"/>
      <c r="N105" s="272"/>
      <c r="O105" s="272"/>
      <c r="P105" s="272"/>
      <c r="Q105" s="272"/>
      <c r="R105" s="272"/>
      <c r="S105" s="272"/>
      <c r="T105" s="272"/>
      <c r="U105" s="884">
        <f>入力シート!I9</f>
        <v>0</v>
      </c>
      <c r="V105" s="884"/>
      <c r="W105" s="884"/>
      <c r="X105" s="884"/>
      <c r="Y105" s="884"/>
      <c r="Z105" s="884"/>
      <c r="AA105" s="884"/>
      <c r="AB105" s="884"/>
      <c r="AC105" s="884"/>
      <c r="AD105" s="884"/>
      <c r="AE105" s="884"/>
      <c r="AF105" s="272"/>
      <c r="AG105" s="272"/>
      <c r="AJ105" s="464">
        <v>1</v>
      </c>
    </row>
    <row r="106" spans="1:36" ht="14.1"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J106" s="464">
        <v>1</v>
      </c>
    </row>
    <row r="107" spans="1:36" ht="14.1" customHeight="1" x14ac:dyDescent="0.15">
      <c r="A107" s="273"/>
      <c r="B107" s="934" t="s">
        <v>1111</v>
      </c>
      <c r="C107" s="934"/>
      <c r="D107" s="934"/>
      <c r="E107" s="934"/>
      <c r="F107" s="934"/>
      <c r="G107" s="934"/>
      <c r="H107" s="934"/>
      <c r="I107" s="934"/>
      <c r="J107" s="934"/>
      <c r="K107" s="934"/>
      <c r="L107" s="934"/>
      <c r="M107" s="934"/>
      <c r="N107" s="934"/>
      <c r="O107" s="934"/>
      <c r="P107" s="934"/>
      <c r="Q107" s="934"/>
      <c r="R107" s="934"/>
      <c r="S107" s="934"/>
      <c r="T107" s="934"/>
      <c r="U107" s="934"/>
      <c r="V107" s="934"/>
      <c r="W107" s="934"/>
      <c r="X107" s="934"/>
      <c r="Y107" s="934"/>
      <c r="Z107" s="934"/>
      <c r="AA107" s="934"/>
      <c r="AB107" s="934"/>
      <c r="AC107" s="934"/>
      <c r="AD107" s="934"/>
      <c r="AE107" s="934"/>
      <c r="AF107" s="934"/>
      <c r="AG107" s="274"/>
      <c r="AJ107" s="464">
        <v>1</v>
      </c>
    </row>
    <row r="108" spans="1:36" ht="14.1" customHeight="1" x14ac:dyDescent="0.15">
      <c r="A108" s="274"/>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274"/>
      <c r="AJ108" s="464">
        <v>1</v>
      </c>
    </row>
    <row r="109" spans="1:36" ht="14.1" customHeight="1" x14ac:dyDescent="0.15">
      <c r="A109" s="274"/>
      <c r="B109" s="275"/>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4"/>
      <c r="AJ109" s="464">
        <v>1</v>
      </c>
    </row>
    <row r="110" spans="1:36" ht="14.1" customHeight="1" x14ac:dyDescent="0.15">
      <c r="A110" s="274"/>
      <c r="B110" s="273"/>
      <c r="C110" s="276"/>
      <c r="D110" s="276"/>
      <c r="E110" s="276"/>
      <c r="F110" s="276"/>
      <c r="G110" s="276"/>
      <c r="H110" s="276"/>
      <c r="I110" s="276"/>
      <c r="J110" s="276"/>
      <c r="K110" s="276"/>
      <c r="L110" s="276"/>
      <c r="M110" s="276"/>
      <c r="N110" s="276"/>
      <c r="O110" s="276"/>
      <c r="P110" s="276"/>
      <c r="Q110" s="277" t="s">
        <v>685</v>
      </c>
      <c r="R110" s="276"/>
      <c r="S110" s="276"/>
      <c r="T110" s="276"/>
      <c r="U110" s="276"/>
      <c r="V110" s="276"/>
      <c r="W110" s="276"/>
      <c r="X110" s="276"/>
      <c r="Y110" s="276"/>
      <c r="Z110" s="276"/>
      <c r="AA110" s="276"/>
      <c r="AB110" s="276"/>
      <c r="AC110" s="276"/>
      <c r="AD110" s="276"/>
      <c r="AE110" s="276"/>
      <c r="AF110" s="276"/>
      <c r="AG110" s="274"/>
      <c r="AJ110" s="464">
        <v>1</v>
      </c>
    </row>
    <row r="111" spans="1:36" ht="14.1" customHeight="1" thickBot="1" x14ac:dyDescent="0.2">
      <c r="A111" s="274"/>
      <c r="B111" s="273"/>
      <c r="C111" s="276"/>
      <c r="D111" s="276"/>
      <c r="E111" s="276"/>
      <c r="F111" s="276"/>
      <c r="G111" s="276"/>
      <c r="H111" s="276"/>
      <c r="I111" s="276"/>
      <c r="J111" s="276"/>
      <c r="K111" s="276"/>
      <c r="L111" s="276"/>
      <c r="M111" s="276"/>
      <c r="N111" s="276"/>
      <c r="O111" s="276"/>
      <c r="P111" s="276"/>
      <c r="Q111" s="277"/>
      <c r="R111" s="276"/>
      <c r="S111" s="276"/>
      <c r="T111" s="276"/>
      <c r="U111" s="276"/>
      <c r="V111" s="276"/>
      <c r="W111" s="276"/>
      <c r="X111" s="276"/>
      <c r="Y111" s="276"/>
      <c r="Z111" s="276"/>
      <c r="AA111" s="276"/>
      <c r="AB111" s="276"/>
      <c r="AC111" s="276"/>
      <c r="AD111" s="276"/>
      <c r="AE111" s="276"/>
      <c r="AF111" s="276"/>
      <c r="AG111" s="274"/>
      <c r="AJ111" s="464">
        <v>1</v>
      </c>
    </row>
    <row r="112" spans="1:36" ht="14.1" customHeight="1" x14ac:dyDescent="0.15">
      <c r="A112" s="928" t="s">
        <v>551</v>
      </c>
      <c r="B112" s="929"/>
      <c r="C112" s="929"/>
      <c r="D112" s="929"/>
      <c r="E112" s="929"/>
      <c r="F112" s="929"/>
      <c r="G112" s="929"/>
      <c r="H112" s="930"/>
      <c r="I112" s="760" t="str">
        <f>R12&amp;"  "&amp;R13</f>
        <v xml:space="preserve">  </v>
      </c>
      <c r="J112" s="761"/>
      <c r="K112" s="761"/>
      <c r="L112" s="761"/>
      <c r="M112" s="761"/>
      <c r="N112" s="761"/>
      <c r="O112" s="761"/>
      <c r="P112" s="761"/>
      <c r="Q112" s="761"/>
      <c r="R112" s="761"/>
      <c r="S112" s="761"/>
      <c r="T112" s="761"/>
      <c r="U112" s="761"/>
      <c r="V112" s="761"/>
      <c r="W112" s="761"/>
      <c r="X112" s="761"/>
      <c r="Y112" s="761"/>
      <c r="Z112" s="761"/>
      <c r="AA112" s="761"/>
      <c r="AB112" s="761"/>
      <c r="AC112" s="761"/>
      <c r="AD112" s="761"/>
      <c r="AE112" s="761"/>
      <c r="AF112" s="761"/>
      <c r="AG112" s="762"/>
      <c r="AJ112" s="464">
        <v>1</v>
      </c>
    </row>
    <row r="113" spans="1:36" ht="14.1" customHeight="1" x14ac:dyDescent="0.15">
      <c r="A113" s="919" t="s">
        <v>27</v>
      </c>
      <c r="B113" s="920"/>
      <c r="C113" s="920"/>
      <c r="D113" s="920"/>
      <c r="E113" s="920"/>
      <c r="F113" s="920"/>
      <c r="G113" s="920"/>
      <c r="H113" s="921"/>
      <c r="I113" s="751">
        <f>G33</f>
        <v>0</v>
      </c>
      <c r="J113" s="752"/>
      <c r="K113" s="752"/>
      <c r="L113" s="752"/>
      <c r="M113" s="752"/>
      <c r="N113" s="752"/>
      <c r="O113" s="752"/>
      <c r="P113" s="752"/>
      <c r="Q113" s="752"/>
      <c r="R113" s="752"/>
      <c r="S113" s="752"/>
      <c r="T113" s="752"/>
      <c r="U113" s="752"/>
      <c r="V113" s="752"/>
      <c r="W113" s="752"/>
      <c r="X113" s="752"/>
      <c r="Y113" s="752"/>
      <c r="Z113" s="752"/>
      <c r="AA113" s="752"/>
      <c r="AB113" s="752"/>
      <c r="AC113" s="752"/>
      <c r="AD113" s="752"/>
      <c r="AE113" s="752"/>
      <c r="AF113" s="752"/>
      <c r="AG113" s="753"/>
      <c r="AJ113" s="464">
        <v>1</v>
      </c>
    </row>
    <row r="114" spans="1:36" ht="14.1" customHeight="1" x14ac:dyDescent="0.15">
      <c r="A114" s="922"/>
      <c r="B114" s="923"/>
      <c r="C114" s="923"/>
      <c r="D114" s="923"/>
      <c r="E114" s="923"/>
      <c r="F114" s="923"/>
      <c r="G114" s="923"/>
      <c r="H114" s="924"/>
      <c r="I114" s="754"/>
      <c r="J114" s="755"/>
      <c r="K114" s="755"/>
      <c r="L114" s="755"/>
      <c r="M114" s="755"/>
      <c r="N114" s="755"/>
      <c r="O114" s="755"/>
      <c r="P114" s="755"/>
      <c r="Q114" s="755"/>
      <c r="R114" s="755"/>
      <c r="S114" s="755"/>
      <c r="T114" s="755"/>
      <c r="U114" s="755"/>
      <c r="V114" s="755"/>
      <c r="W114" s="755"/>
      <c r="X114" s="755"/>
      <c r="Y114" s="755"/>
      <c r="Z114" s="755"/>
      <c r="AA114" s="755"/>
      <c r="AB114" s="755"/>
      <c r="AC114" s="755"/>
      <c r="AD114" s="755"/>
      <c r="AE114" s="755"/>
      <c r="AF114" s="755"/>
      <c r="AG114" s="756"/>
      <c r="AJ114" s="464">
        <v>1</v>
      </c>
    </row>
    <row r="115" spans="1:36" ht="14.1" customHeight="1" x14ac:dyDescent="0.15">
      <c r="A115" s="922"/>
      <c r="B115" s="923"/>
      <c r="C115" s="923"/>
      <c r="D115" s="923"/>
      <c r="E115" s="923"/>
      <c r="F115" s="923"/>
      <c r="G115" s="923"/>
      <c r="H115" s="924"/>
      <c r="I115" s="754"/>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6"/>
      <c r="AJ115" s="464">
        <v>1</v>
      </c>
    </row>
    <row r="116" spans="1:36" ht="14.1" customHeight="1" thickBot="1" x14ac:dyDescent="0.2">
      <c r="A116" s="925"/>
      <c r="B116" s="926"/>
      <c r="C116" s="926"/>
      <c r="D116" s="926"/>
      <c r="E116" s="926"/>
      <c r="F116" s="926"/>
      <c r="G116" s="926"/>
      <c r="H116" s="927"/>
      <c r="I116" s="757"/>
      <c r="J116" s="758"/>
      <c r="K116" s="758"/>
      <c r="L116" s="758"/>
      <c r="M116" s="758"/>
      <c r="N116" s="758"/>
      <c r="O116" s="758"/>
      <c r="P116" s="758"/>
      <c r="Q116" s="758"/>
      <c r="R116" s="758"/>
      <c r="S116" s="758"/>
      <c r="T116" s="758"/>
      <c r="U116" s="758"/>
      <c r="V116" s="758"/>
      <c r="W116" s="758"/>
      <c r="X116" s="758"/>
      <c r="Y116" s="758"/>
      <c r="Z116" s="758"/>
      <c r="AA116" s="758"/>
      <c r="AB116" s="758"/>
      <c r="AC116" s="758"/>
      <c r="AD116" s="758"/>
      <c r="AE116" s="758"/>
      <c r="AF116" s="758"/>
      <c r="AG116" s="759"/>
      <c r="AJ116" s="464">
        <v>1</v>
      </c>
    </row>
    <row r="117" spans="1:36" ht="14.1" customHeight="1" thickTop="1" x14ac:dyDescent="0.15">
      <c r="A117" s="898" t="s">
        <v>695</v>
      </c>
      <c r="B117" s="899"/>
      <c r="C117" s="899"/>
      <c r="D117" s="899"/>
      <c r="E117" s="899"/>
      <c r="F117" s="899"/>
      <c r="G117" s="899"/>
      <c r="H117" s="900"/>
      <c r="I117" s="944" t="s">
        <v>28</v>
      </c>
      <c r="J117" s="899"/>
      <c r="K117" s="899"/>
      <c r="L117" s="899"/>
      <c r="M117" s="899"/>
      <c r="N117" s="899"/>
      <c r="O117" s="899"/>
      <c r="P117" s="899"/>
      <c r="Q117" s="899"/>
      <c r="R117" s="899"/>
      <c r="S117" s="899"/>
      <c r="T117" s="899"/>
      <c r="U117" s="899"/>
      <c r="V117" s="899"/>
      <c r="W117" s="899"/>
      <c r="X117" s="899"/>
      <c r="Y117" s="899"/>
      <c r="Z117" s="900"/>
      <c r="AA117" s="941" t="s">
        <v>694</v>
      </c>
      <c r="AB117" s="923"/>
      <c r="AC117" s="923"/>
      <c r="AD117" s="923"/>
      <c r="AE117" s="923"/>
      <c r="AF117" s="923"/>
      <c r="AG117" s="942"/>
      <c r="AJ117" s="464">
        <v>1</v>
      </c>
    </row>
    <row r="118" spans="1:36" ht="14.1" customHeight="1" x14ac:dyDescent="0.15">
      <c r="A118" s="901"/>
      <c r="B118" s="902"/>
      <c r="C118" s="902"/>
      <c r="D118" s="902"/>
      <c r="E118" s="902"/>
      <c r="F118" s="902"/>
      <c r="G118" s="902"/>
      <c r="H118" s="903"/>
      <c r="I118" s="945"/>
      <c r="J118" s="902"/>
      <c r="K118" s="902"/>
      <c r="L118" s="902"/>
      <c r="M118" s="902"/>
      <c r="N118" s="902"/>
      <c r="O118" s="902"/>
      <c r="P118" s="902"/>
      <c r="Q118" s="902"/>
      <c r="R118" s="902"/>
      <c r="S118" s="902"/>
      <c r="T118" s="902"/>
      <c r="U118" s="902"/>
      <c r="V118" s="902"/>
      <c r="W118" s="902"/>
      <c r="X118" s="902"/>
      <c r="Y118" s="902"/>
      <c r="Z118" s="903"/>
      <c r="AA118" s="902"/>
      <c r="AB118" s="902"/>
      <c r="AC118" s="902"/>
      <c r="AD118" s="902"/>
      <c r="AE118" s="902"/>
      <c r="AF118" s="902"/>
      <c r="AG118" s="943"/>
      <c r="AJ118" s="464">
        <v>1</v>
      </c>
    </row>
    <row r="119" spans="1:36" ht="14.1" customHeight="1" x14ac:dyDescent="0.15">
      <c r="A119" s="931" t="s">
        <v>718</v>
      </c>
      <c r="B119" s="278" t="s">
        <v>716</v>
      </c>
      <c r="C119" s="279"/>
      <c r="D119" s="279"/>
      <c r="E119" s="279"/>
      <c r="F119" s="279"/>
      <c r="G119" s="279"/>
      <c r="H119" s="280"/>
      <c r="I119" s="281" t="str">
        <f>入力シート!I12&amp;入力シート!AQ13&amp;" "&amp;入力シート!I13</f>
        <v xml:space="preserve"> </v>
      </c>
      <c r="J119" s="282"/>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4"/>
      <c r="AJ119" s="464">
        <v>1</v>
      </c>
    </row>
    <row r="120" spans="1:36" ht="14.1" customHeight="1" x14ac:dyDescent="0.15">
      <c r="A120" s="932"/>
      <c r="B120" s="285" t="s">
        <v>717</v>
      </c>
      <c r="C120" s="286"/>
      <c r="D120" s="286"/>
      <c r="E120" s="286"/>
      <c r="F120" s="286"/>
      <c r="G120" s="286"/>
      <c r="H120" s="287"/>
      <c r="I120" s="1047" t="e">
        <f>IF(入力シート!K17=入力シート!R17,入力シート!R17,入力シート!K17&amp;" ( "&amp;入力シート!R17&amp;" )")&amp;" 地域"</f>
        <v>#N/A</v>
      </c>
      <c r="J120" s="289"/>
      <c r="K120" s="288"/>
      <c r="L120" s="286"/>
      <c r="M120" s="286"/>
      <c r="N120" s="290"/>
      <c r="O120" s="290"/>
      <c r="P120" s="290"/>
      <c r="Q120" s="290"/>
      <c r="R120" s="290"/>
      <c r="S120" s="290"/>
      <c r="T120" s="290"/>
      <c r="U120" s="290"/>
      <c r="V120" s="290"/>
      <c r="W120" s="290"/>
      <c r="X120" s="290"/>
      <c r="Y120" s="290"/>
      <c r="Z120" s="290"/>
      <c r="AA120" s="290"/>
      <c r="AB120" s="290"/>
      <c r="AC120" s="290"/>
      <c r="AD120" s="290"/>
      <c r="AE120" s="290"/>
      <c r="AF120" s="290"/>
      <c r="AG120" s="291" t="e">
        <f>IF(入力シート!AJ17=0,"","※カッコ内は参考値")</f>
        <v>#N/A</v>
      </c>
      <c r="AJ120" s="464">
        <v>1</v>
      </c>
    </row>
    <row r="121" spans="1:36" ht="14.1" customHeight="1" x14ac:dyDescent="0.15">
      <c r="A121" s="932"/>
      <c r="B121" s="285" t="s">
        <v>1098</v>
      </c>
      <c r="C121" s="286"/>
      <c r="D121" s="286"/>
      <c r="E121" s="286"/>
      <c r="F121" s="286"/>
      <c r="G121" s="286"/>
      <c r="H121" s="287"/>
      <c r="I121" s="288" t="e">
        <f>IF(入力シート!K18=入力シート!R18,入力シート!R18,入力シート!K18&amp;" ( "&amp;入力シート!R18&amp;" )")&amp;" 区分"</f>
        <v>#N/A</v>
      </c>
      <c r="J121" s="289"/>
      <c r="K121" s="288"/>
      <c r="L121" s="286"/>
      <c r="M121" s="286"/>
      <c r="N121" s="290"/>
      <c r="O121" s="290"/>
      <c r="P121" s="290"/>
      <c r="Q121" s="290"/>
      <c r="R121" s="290"/>
      <c r="S121" s="290"/>
      <c r="T121" s="290"/>
      <c r="U121" s="290"/>
      <c r="V121" s="290"/>
      <c r="W121" s="290"/>
      <c r="X121" s="290"/>
      <c r="Y121" s="290"/>
      <c r="Z121" s="290"/>
      <c r="AA121" s="290"/>
      <c r="AB121" s="290"/>
      <c r="AC121" s="290"/>
      <c r="AD121" s="290"/>
      <c r="AE121" s="290"/>
      <c r="AF121" s="290"/>
      <c r="AG121" s="291" t="e">
        <f>IF(入力シート!AJ18=0,"","※カッコ内は参考値")</f>
        <v>#N/A</v>
      </c>
      <c r="AJ121" s="464">
        <v>1</v>
      </c>
    </row>
    <row r="122" spans="1:36" ht="14.1" customHeight="1" x14ac:dyDescent="0.15">
      <c r="A122" s="932"/>
      <c r="B122" s="292" t="s">
        <v>1099</v>
      </c>
      <c r="C122" s="293"/>
      <c r="D122" s="293"/>
      <c r="E122" s="293"/>
      <c r="F122" s="293"/>
      <c r="G122" s="293"/>
      <c r="H122" s="294"/>
      <c r="I122" s="295" t="e">
        <f>IF(入力シート!K19=入力シート!R19,入力シート!R19,入力シート!K19&amp;" ( "&amp;入力シート!R19&amp;" )")&amp;" 区分"</f>
        <v>#N/A</v>
      </c>
      <c r="J122" s="296"/>
      <c r="K122" s="295"/>
      <c r="L122" s="293"/>
      <c r="M122" s="293"/>
      <c r="N122" s="297"/>
      <c r="O122" s="297"/>
      <c r="P122" s="297"/>
      <c r="Q122" s="297"/>
      <c r="R122" s="297"/>
      <c r="S122" s="297"/>
      <c r="T122" s="296"/>
      <c r="U122" s="297"/>
      <c r="V122" s="297"/>
      <c r="W122" s="297"/>
      <c r="X122" s="297"/>
      <c r="Y122" s="297"/>
      <c r="Z122" s="259"/>
      <c r="AA122" s="297"/>
      <c r="AB122" s="297"/>
      <c r="AC122" s="297"/>
      <c r="AD122" s="297"/>
      <c r="AE122" s="297"/>
      <c r="AF122" s="297"/>
      <c r="AG122" s="298" t="e">
        <f>IF(入力シート!AJ19=0,"","※カッコ内は参考値")</f>
        <v>#N/A</v>
      </c>
      <c r="AJ122" s="464">
        <v>1</v>
      </c>
    </row>
    <row r="123" spans="1:36" ht="14.1" customHeight="1" x14ac:dyDescent="0.15">
      <c r="A123" s="932"/>
      <c r="B123" s="292" t="s">
        <v>719</v>
      </c>
      <c r="C123" s="293"/>
      <c r="D123" s="293"/>
      <c r="E123" s="293"/>
      <c r="F123" s="293"/>
      <c r="G123" s="293"/>
      <c r="H123" s="294"/>
      <c r="I123" s="299" t="str">
        <f>入力シート!I21</f>
        <v>□</v>
      </c>
      <c r="J123" s="879" t="s">
        <v>642</v>
      </c>
      <c r="K123" s="879"/>
      <c r="L123" s="879"/>
      <c r="M123" s="879"/>
      <c r="N123" s="879"/>
      <c r="O123" s="879"/>
      <c r="P123" s="879"/>
      <c r="Q123" s="879"/>
      <c r="R123" s="879"/>
      <c r="S123" s="879"/>
      <c r="T123" s="879"/>
      <c r="U123" s="879"/>
      <c r="V123" s="299" t="str">
        <f>入力シート!I26</f>
        <v>□</v>
      </c>
      <c r="W123" s="879" t="s">
        <v>651</v>
      </c>
      <c r="X123" s="879"/>
      <c r="Y123" s="879"/>
      <c r="Z123" s="879"/>
      <c r="AA123" s="879"/>
      <c r="AB123" s="879"/>
      <c r="AC123" s="879"/>
      <c r="AD123" s="879"/>
      <c r="AE123" s="879"/>
      <c r="AF123" s="879"/>
      <c r="AG123" s="880"/>
      <c r="AJ123" s="464">
        <v>1</v>
      </c>
    </row>
    <row r="124" spans="1:36" ht="14.1" customHeight="1" x14ac:dyDescent="0.15">
      <c r="A124" s="932"/>
      <c r="B124" s="300"/>
      <c r="C124" s="301"/>
      <c r="D124" s="301"/>
      <c r="E124" s="301"/>
      <c r="F124" s="301"/>
      <c r="G124" s="301"/>
      <c r="H124" s="302"/>
      <c r="I124" s="303" t="str">
        <f>入力シート!I22</f>
        <v>□</v>
      </c>
      <c r="J124" s="771" t="s">
        <v>644</v>
      </c>
      <c r="K124" s="771"/>
      <c r="L124" s="771"/>
      <c r="M124" s="771"/>
      <c r="N124" s="771"/>
      <c r="O124" s="771"/>
      <c r="P124" s="771"/>
      <c r="Q124" s="771"/>
      <c r="R124" s="771"/>
      <c r="S124" s="771"/>
      <c r="T124" s="771"/>
      <c r="U124" s="771"/>
      <c r="V124" s="303" t="str">
        <f>入力シート!I27</f>
        <v>□</v>
      </c>
      <c r="W124" s="771" t="s">
        <v>653</v>
      </c>
      <c r="X124" s="771"/>
      <c r="Y124" s="771"/>
      <c r="Z124" s="771"/>
      <c r="AA124" s="771"/>
      <c r="AB124" s="771"/>
      <c r="AC124" s="771"/>
      <c r="AD124" s="771"/>
      <c r="AE124" s="771"/>
      <c r="AF124" s="771"/>
      <c r="AG124" s="873"/>
      <c r="AJ124" s="464">
        <v>1</v>
      </c>
    </row>
    <row r="125" spans="1:36" ht="14.1" customHeight="1" x14ac:dyDescent="0.15">
      <c r="A125" s="932"/>
      <c r="B125" s="300"/>
      <c r="C125" s="301"/>
      <c r="D125" s="301"/>
      <c r="E125" s="301"/>
      <c r="F125" s="301"/>
      <c r="G125" s="301"/>
      <c r="H125" s="302"/>
      <c r="I125" s="303" t="str">
        <f>入力シート!I23</f>
        <v>□</v>
      </c>
      <c r="J125" s="771" t="s">
        <v>646</v>
      </c>
      <c r="K125" s="771"/>
      <c r="L125" s="771"/>
      <c r="M125" s="771"/>
      <c r="N125" s="771"/>
      <c r="O125" s="771"/>
      <c r="P125" s="771"/>
      <c r="Q125" s="771"/>
      <c r="R125" s="771"/>
      <c r="S125" s="771"/>
      <c r="T125" s="771"/>
      <c r="U125" s="771"/>
      <c r="V125" s="303" t="str">
        <f>入力シート!I28</f>
        <v>□</v>
      </c>
      <c r="W125" s="771" t="s">
        <v>655</v>
      </c>
      <c r="X125" s="771"/>
      <c r="Y125" s="771"/>
      <c r="Z125" s="771"/>
      <c r="AA125" s="771"/>
      <c r="AB125" s="771"/>
      <c r="AC125" s="771"/>
      <c r="AD125" s="771"/>
      <c r="AE125" s="771"/>
      <c r="AF125" s="771"/>
      <c r="AG125" s="873"/>
      <c r="AJ125" s="464">
        <v>1</v>
      </c>
    </row>
    <row r="126" spans="1:36" ht="14.1" customHeight="1" x14ac:dyDescent="0.15">
      <c r="A126" s="932"/>
      <c r="B126" s="300"/>
      <c r="C126" s="301"/>
      <c r="D126" s="301"/>
      <c r="E126" s="301"/>
      <c r="F126" s="301"/>
      <c r="G126" s="301"/>
      <c r="H126" s="302"/>
      <c r="I126" s="303" t="str">
        <f>入力シート!I24</f>
        <v>□</v>
      </c>
      <c r="J126" s="771" t="s">
        <v>648</v>
      </c>
      <c r="K126" s="771"/>
      <c r="L126" s="771"/>
      <c r="M126" s="771"/>
      <c r="N126" s="771"/>
      <c r="O126" s="771"/>
      <c r="P126" s="771"/>
      <c r="Q126" s="771"/>
      <c r="R126" s="771"/>
      <c r="S126" s="771"/>
      <c r="T126" s="771"/>
      <c r="U126" s="771"/>
      <c r="V126" s="303" t="str">
        <f>入力シート!I29</f>
        <v>□</v>
      </c>
      <c r="W126" s="771" t="s">
        <v>657</v>
      </c>
      <c r="X126" s="771"/>
      <c r="Y126" s="771"/>
      <c r="Z126" s="771"/>
      <c r="AA126" s="771"/>
      <c r="AB126" s="771"/>
      <c r="AC126" s="771"/>
      <c r="AD126" s="771"/>
      <c r="AE126" s="771"/>
      <c r="AF126" s="771"/>
      <c r="AG126" s="873"/>
      <c r="AJ126" s="464">
        <v>1</v>
      </c>
    </row>
    <row r="127" spans="1:36" ht="14.1" customHeight="1" x14ac:dyDescent="0.15">
      <c r="A127" s="932"/>
      <c r="B127" s="304"/>
      <c r="C127" s="305"/>
      <c r="D127" s="305"/>
      <c r="E127" s="305"/>
      <c r="F127" s="305"/>
      <c r="G127" s="305"/>
      <c r="H127" s="306"/>
      <c r="I127" s="307" t="str">
        <f>入力シート!I25</f>
        <v>□</v>
      </c>
      <c r="J127" s="746" t="s">
        <v>661</v>
      </c>
      <c r="K127" s="746"/>
      <c r="L127" s="746"/>
      <c r="M127" s="746"/>
      <c r="N127" s="746"/>
      <c r="O127" s="746"/>
      <c r="P127" s="746"/>
      <c r="Q127" s="746"/>
      <c r="R127" s="746"/>
      <c r="S127" s="746"/>
      <c r="T127" s="746"/>
      <c r="U127" s="746"/>
      <c r="V127" s="307" t="str">
        <f>入力シート!I30</f>
        <v>□</v>
      </c>
      <c r="W127" s="746" t="s">
        <v>659</v>
      </c>
      <c r="X127" s="746"/>
      <c r="Y127" s="746"/>
      <c r="Z127" s="746"/>
      <c r="AA127" s="746"/>
      <c r="AB127" s="746"/>
      <c r="AC127" s="746"/>
      <c r="AD127" s="746"/>
      <c r="AE127" s="746"/>
      <c r="AF127" s="746"/>
      <c r="AG127" s="747"/>
      <c r="AJ127" s="464">
        <v>1</v>
      </c>
    </row>
    <row r="128" spans="1:36" ht="14.1" customHeight="1" x14ac:dyDescent="0.15">
      <c r="A128" s="932"/>
      <c r="B128" s="308" t="s">
        <v>1097</v>
      </c>
      <c r="C128" s="309"/>
      <c r="D128" s="309"/>
      <c r="E128" s="309"/>
      <c r="F128" s="309"/>
      <c r="G128" s="309"/>
      <c r="H128" s="310"/>
      <c r="I128" s="309">
        <f>入力シート!I32</f>
        <v>0</v>
      </c>
      <c r="J128" s="309"/>
      <c r="K128" s="301"/>
      <c r="L128" s="311"/>
      <c r="M128" s="311"/>
      <c r="N128" s="311"/>
      <c r="O128" s="311"/>
      <c r="P128" s="311"/>
      <c r="Q128" s="311"/>
      <c r="R128" s="311"/>
      <c r="S128" s="311"/>
      <c r="T128" s="311"/>
      <c r="U128" s="311"/>
      <c r="V128" s="312"/>
      <c r="W128" s="312"/>
      <c r="X128" s="311"/>
      <c r="Y128" s="311"/>
      <c r="Z128" s="311"/>
      <c r="AA128" s="311"/>
      <c r="AB128" s="311"/>
      <c r="AC128" s="312"/>
      <c r="AD128" s="312"/>
      <c r="AE128" s="311"/>
      <c r="AF128" s="311"/>
      <c r="AG128" s="313"/>
      <c r="AJ128" s="464">
        <v>1</v>
      </c>
    </row>
    <row r="129" spans="1:36" ht="14.1" customHeight="1" x14ac:dyDescent="0.15">
      <c r="A129" s="938" t="s">
        <v>1102</v>
      </c>
      <c r="B129" s="314" t="s">
        <v>1238</v>
      </c>
      <c r="C129" s="314"/>
      <c r="D129" s="314"/>
      <c r="E129" s="314"/>
      <c r="F129" s="314"/>
      <c r="G129" s="314"/>
      <c r="H129" s="315"/>
      <c r="I129" s="316" t="str">
        <f>入力シート!J39</f>
        <v>□</v>
      </c>
      <c r="J129" s="317" t="s">
        <v>32</v>
      </c>
      <c r="K129" s="317"/>
      <c r="L129" s="317"/>
      <c r="M129" s="317"/>
      <c r="N129" s="317"/>
      <c r="O129" s="317"/>
      <c r="P129" s="317"/>
      <c r="Q129" s="317"/>
      <c r="R129" s="317"/>
      <c r="S129" s="317"/>
      <c r="T129" s="317"/>
      <c r="U129" s="317"/>
      <c r="V129" s="318"/>
      <c r="W129" s="318"/>
      <c r="X129" s="318"/>
      <c r="Y129" s="318"/>
      <c r="Z129" s="318"/>
      <c r="AA129" s="908" t="str">
        <f>IF(入力シート!I35="","",入力シート!I35)</f>
        <v/>
      </c>
      <c r="AB129" s="909"/>
      <c r="AC129" s="909"/>
      <c r="AD129" s="909"/>
      <c r="AE129" s="909"/>
      <c r="AF129" s="909"/>
      <c r="AG129" s="910"/>
      <c r="AJ129" s="464">
        <v>1</v>
      </c>
    </row>
    <row r="130" spans="1:36" ht="14.1" customHeight="1" x14ac:dyDescent="0.15">
      <c r="A130" s="939"/>
      <c r="B130" s="309"/>
      <c r="C130" s="309"/>
      <c r="D130" s="309"/>
      <c r="E130" s="309"/>
      <c r="F130" s="309"/>
      <c r="G130" s="309"/>
      <c r="H130" s="310"/>
      <c r="I130" s="319" t="str">
        <f>入力シート!J40</f>
        <v>□</v>
      </c>
      <c r="J130" s="320" t="s">
        <v>29</v>
      </c>
      <c r="K130" s="320"/>
      <c r="L130" s="320"/>
      <c r="M130" s="319" t="str">
        <f>入力シート!K41</f>
        <v>□</v>
      </c>
      <c r="N130" s="321" t="s">
        <v>30</v>
      </c>
      <c r="O130" s="320"/>
      <c r="P130" s="320"/>
      <c r="Q130" s="320"/>
      <c r="R130" s="320"/>
      <c r="S130" s="320"/>
      <c r="T130" s="320"/>
      <c r="U130" s="320"/>
      <c r="V130" s="312"/>
      <c r="W130" s="312"/>
      <c r="X130" s="312"/>
      <c r="Y130" s="312"/>
      <c r="Z130" s="312"/>
      <c r="AA130" s="874">
        <f>入力シート!I36</f>
        <v>0</v>
      </c>
      <c r="AB130" s="771"/>
      <c r="AC130" s="771"/>
      <c r="AD130" s="771"/>
      <c r="AE130" s="771"/>
      <c r="AF130" s="771"/>
      <c r="AG130" s="873"/>
      <c r="AJ130" s="464">
        <v>1</v>
      </c>
    </row>
    <row r="131" spans="1:36" ht="14.1" customHeight="1" x14ac:dyDescent="0.15">
      <c r="A131" s="939"/>
      <c r="B131" s="309" t="e">
        <f>入力シート!T34</f>
        <v>#N/A</v>
      </c>
      <c r="C131" s="309"/>
      <c r="D131" s="319" t="str">
        <f>入力シート!I37</f>
        <v>□</v>
      </c>
      <c r="E131" s="885" t="s">
        <v>687</v>
      </c>
      <c r="F131" s="886"/>
      <c r="G131" s="886"/>
      <c r="H131" s="887"/>
      <c r="I131" s="320"/>
      <c r="J131" s="259"/>
      <c r="K131" s="259"/>
      <c r="L131" s="320"/>
      <c r="M131" s="319" t="str">
        <f>入力シート!K42</f>
        <v>□</v>
      </c>
      <c r="N131" s="321" t="s">
        <v>31</v>
      </c>
      <c r="O131" s="320"/>
      <c r="P131" s="320"/>
      <c r="Q131" s="320"/>
      <c r="R131" s="320"/>
      <c r="S131" s="320"/>
      <c r="T131" s="320"/>
      <c r="U131" s="320"/>
      <c r="V131" s="312"/>
      <c r="W131" s="312"/>
      <c r="X131" s="312"/>
      <c r="Y131" s="312"/>
      <c r="Z131" s="312"/>
      <c r="AA131" s="874"/>
      <c r="AB131" s="771"/>
      <c r="AC131" s="771"/>
      <c r="AD131" s="771"/>
      <c r="AE131" s="771"/>
      <c r="AF131" s="771"/>
      <c r="AG131" s="873"/>
      <c r="AJ131" s="464">
        <v>1</v>
      </c>
    </row>
    <row r="132" spans="1:36" ht="14.1" customHeight="1" x14ac:dyDescent="0.15">
      <c r="A132" s="939"/>
      <c r="B132" s="322" t="s">
        <v>1101</v>
      </c>
      <c r="C132" s="323"/>
      <c r="D132" s="323"/>
      <c r="E132" s="323"/>
      <c r="F132" s="323"/>
      <c r="G132" s="323"/>
      <c r="H132" s="324"/>
      <c r="I132" s="325" t="str">
        <f>入力シート!J49</f>
        <v>□</v>
      </c>
      <c r="J132" s="326" t="s">
        <v>32</v>
      </c>
      <c r="K132" s="326"/>
      <c r="L132" s="326"/>
      <c r="M132" s="326"/>
      <c r="N132" s="326"/>
      <c r="O132" s="326"/>
      <c r="P132" s="326"/>
      <c r="Q132" s="326"/>
      <c r="R132" s="326"/>
      <c r="S132" s="326"/>
      <c r="T132" s="326"/>
      <c r="U132" s="326"/>
      <c r="V132" s="327"/>
      <c r="W132" s="327"/>
      <c r="X132" s="327"/>
      <c r="Y132" s="327"/>
      <c r="Z132" s="327"/>
      <c r="AA132" s="881">
        <f>IF(入力シート!I45="",入力シート!I35,入力シート!I45)</f>
        <v>0</v>
      </c>
      <c r="AB132" s="882"/>
      <c r="AC132" s="882"/>
      <c r="AD132" s="882"/>
      <c r="AE132" s="882"/>
      <c r="AF132" s="882"/>
      <c r="AG132" s="883"/>
      <c r="AJ132" s="464">
        <v>1</v>
      </c>
    </row>
    <row r="133" spans="1:36" ht="14.1" customHeight="1" x14ac:dyDescent="0.15">
      <c r="A133" s="939"/>
      <c r="B133" s="308"/>
      <c r="C133" s="309"/>
      <c r="D133" s="309"/>
      <c r="E133" s="309"/>
      <c r="F133" s="309"/>
      <c r="G133" s="309"/>
      <c r="H133" s="310"/>
      <c r="I133" s="319" t="str">
        <f>入力シート!J50</f>
        <v>□</v>
      </c>
      <c r="J133" s="320" t="s">
        <v>29</v>
      </c>
      <c r="K133" s="320"/>
      <c r="L133" s="320"/>
      <c r="M133" s="319" t="str">
        <f>入力シート!K51</f>
        <v>□</v>
      </c>
      <c r="N133" s="321" t="s">
        <v>30</v>
      </c>
      <c r="O133" s="320"/>
      <c r="P133" s="320"/>
      <c r="Q133" s="320"/>
      <c r="R133" s="320"/>
      <c r="S133" s="320"/>
      <c r="T133" s="320"/>
      <c r="U133" s="320"/>
      <c r="V133" s="312"/>
      <c r="W133" s="312"/>
      <c r="X133" s="312"/>
      <c r="Y133" s="312"/>
      <c r="Z133" s="312"/>
      <c r="AA133" s="874">
        <f>入力シート!I46</f>
        <v>0</v>
      </c>
      <c r="AB133" s="771"/>
      <c r="AC133" s="771"/>
      <c r="AD133" s="771"/>
      <c r="AE133" s="771"/>
      <c r="AF133" s="771"/>
      <c r="AG133" s="873"/>
      <c r="AJ133" s="464">
        <v>1</v>
      </c>
    </row>
    <row r="134" spans="1:36" ht="14.1" customHeight="1" x14ac:dyDescent="0.15">
      <c r="A134" s="939"/>
      <c r="B134" s="328" t="e">
        <f>入力シート!T44</f>
        <v>#N/A</v>
      </c>
      <c r="C134" s="329"/>
      <c r="D134" s="330" t="str">
        <f>入力シート!I47</f>
        <v>□</v>
      </c>
      <c r="E134" s="885" t="s">
        <v>687</v>
      </c>
      <c r="F134" s="886"/>
      <c r="G134" s="886"/>
      <c r="H134" s="887"/>
      <c r="I134" s="331"/>
      <c r="J134" s="332"/>
      <c r="K134" s="332"/>
      <c r="L134" s="331"/>
      <c r="M134" s="330" t="str">
        <f>入力シート!K52</f>
        <v>□</v>
      </c>
      <c r="N134" s="333" t="s">
        <v>31</v>
      </c>
      <c r="O134" s="331"/>
      <c r="P134" s="331"/>
      <c r="Q134" s="331"/>
      <c r="R134" s="331"/>
      <c r="S134" s="331"/>
      <c r="T134" s="331"/>
      <c r="U134" s="331"/>
      <c r="V134" s="334"/>
      <c r="W134" s="334"/>
      <c r="X134" s="334"/>
      <c r="Y134" s="334"/>
      <c r="Z134" s="334"/>
      <c r="AA134" s="876"/>
      <c r="AB134" s="746"/>
      <c r="AC134" s="746"/>
      <c r="AD134" s="746"/>
      <c r="AE134" s="746"/>
      <c r="AF134" s="746"/>
      <c r="AG134" s="747"/>
      <c r="AJ134" s="464">
        <v>1</v>
      </c>
    </row>
    <row r="135" spans="1:36" ht="14.1" customHeight="1" x14ac:dyDescent="0.15">
      <c r="A135" s="939"/>
      <c r="B135" s="309" t="s">
        <v>1047</v>
      </c>
      <c r="C135" s="309"/>
      <c r="D135" s="309"/>
      <c r="E135" s="309"/>
      <c r="F135" s="309"/>
      <c r="G135" s="309"/>
      <c r="H135" s="310"/>
      <c r="I135" s="319" t="str">
        <f>入力シート!J59</f>
        <v>□</v>
      </c>
      <c r="J135" s="320" t="s">
        <v>32</v>
      </c>
      <c r="K135" s="259"/>
      <c r="L135" s="320"/>
      <c r="M135" s="312"/>
      <c r="N135" s="312"/>
      <c r="O135" s="312"/>
      <c r="P135" s="312"/>
      <c r="Q135" s="312"/>
      <c r="R135" s="312"/>
      <c r="S135" s="312"/>
      <c r="T135" s="312"/>
      <c r="U135" s="312"/>
      <c r="V135" s="312"/>
      <c r="W135" s="312"/>
      <c r="X135" s="312"/>
      <c r="Y135" s="312"/>
      <c r="Z135" s="312"/>
      <c r="AA135" s="748">
        <f>IF(入力シート!I55="",入力シート!I35,入力シート!I55)</f>
        <v>0</v>
      </c>
      <c r="AB135" s="749"/>
      <c r="AC135" s="749"/>
      <c r="AD135" s="749"/>
      <c r="AE135" s="749"/>
      <c r="AF135" s="749"/>
      <c r="AG135" s="750"/>
      <c r="AJ135" s="464">
        <v>1</v>
      </c>
    </row>
    <row r="136" spans="1:36" ht="14.1" customHeight="1" x14ac:dyDescent="0.15">
      <c r="A136" s="939"/>
      <c r="B136" s="309"/>
      <c r="C136" s="309"/>
      <c r="D136" s="309"/>
      <c r="E136" s="309"/>
      <c r="F136" s="309"/>
      <c r="G136" s="309"/>
      <c r="H136" s="310"/>
      <c r="I136" s="319" t="str">
        <f>入力シート!J60</f>
        <v>□</v>
      </c>
      <c r="J136" s="320" t="s">
        <v>29</v>
      </c>
      <c r="K136" s="320"/>
      <c r="L136" s="320"/>
      <c r="M136" s="319" t="str">
        <f>入力シート!K61</f>
        <v>□</v>
      </c>
      <c r="N136" s="321" t="s">
        <v>30</v>
      </c>
      <c r="O136" s="312"/>
      <c r="P136" s="312"/>
      <c r="Q136" s="312"/>
      <c r="R136" s="312"/>
      <c r="S136" s="312"/>
      <c r="T136" s="312"/>
      <c r="U136" s="312"/>
      <c r="V136" s="312"/>
      <c r="W136" s="312"/>
      <c r="X136" s="312"/>
      <c r="Y136" s="312"/>
      <c r="Z136" s="312"/>
      <c r="AA136" s="874">
        <f>入力シート!I56</f>
        <v>0</v>
      </c>
      <c r="AB136" s="771"/>
      <c r="AC136" s="771"/>
      <c r="AD136" s="771"/>
      <c r="AE136" s="771"/>
      <c r="AF136" s="771"/>
      <c r="AG136" s="873"/>
      <c r="AJ136" s="464">
        <v>1</v>
      </c>
    </row>
    <row r="137" spans="1:36" ht="14.1" customHeight="1" x14ac:dyDescent="0.15">
      <c r="A137" s="939"/>
      <c r="B137" s="309" t="e">
        <f>入力シート!T54</f>
        <v>#N/A</v>
      </c>
      <c r="C137" s="309"/>
      <c r="D137" s="319" t="str">
        <f>入力シート!I57</f>
        <v>□</v>
      </c>
      <c r="E137" s="885" t="s">
        <v>687</v>
      </c>
      <c r="F137" s="886"/>
      <c r="G137" s="886"/>
      <c r="H137" s="887"/>
      <c r="I137" s="320"/>
      <c r="J137" s="259"/>
      <c r="K137" s="259"/>
      <c r="L137" s="320"/>
      <c r="M137" s="319" t="str">
        <f>入力シート!K62</f>
        <v>□</v>
      </c>
      <c r="N137" s="321" t="s">
        <v>31</v>
      </c>
      <c r="O137" s="312"/>
      <c r="P137" s="312"/>
      <c r="Q137" s="312"/>
      <c r="R137" s="312"/>
      <c r="S137" s="312"/>
      <c r="T137" s="312"/>
      <c r="U137" s="312"/>
      <c r="V137" s="312"/>
      <c r="W137" s="312"/>
      <c r="X137" s="312"/>
      <c r="Y137" s="312"/>
      <c r="Z137" s="312"/>
      <c r="AA137" s="874"/>
      <c r="AB137" s="771"/>
      <c r="AC137" s="771"/>
      <c r="AD137" s="771"/>
      <c r="AE137" s="771"/>
      <c r="AF137" s="771"/>
      <c r="AG137" s="873"/>
      <c r="AJ137" s="464">
        <v>1</v>
      </c>
    </row>
    <row r="138" spans="1:36" ht="14.1" customHeight="1" x14ac:dyDescent="0.15">
      <c r="A138" s="939"/>
      <c r="B138" s="322" t="s">
        <v>1440</v>
      </c>
      <c r="C138" s="323"/>
      <c r="D138" s="323"/>
      <c r="E138" s="323"/>
      <c r="F138" s="323"/>
      <c r="G138" s="323"/>
      <c r="H138" s="324"/>
      <c r="I138" s="325" t="str">
        <f>入力シート!J69</f>
        <v>□</v>
      </c>
      <c r="J138" s="326" t="s">
        <v>32</v>
      </c>
      <c r="K138" s="296"/>
      <c r="L138" s="326"/>
      <c r="M138" s="325"/>
      <c r="N138" s="326"/>
      <c r="O138" s="327"/>
      <c r="P138" s="327"/>
      <c r="Q138" s="327"/>
      <c r="R138" s="327"/>
      <c r="S138" s="327"/>
      <c r="T138" s="327"/>
      <c r="U138" s="327"/>
      <c r="V138" s="327"/>
      <c r="W138" s="327"/>
      <c r="X138" s="327"/>
      <c r="Y138" s="327"/>
      <c r="Z138" s="327"/>
      <c r="AA138" s="881">
        <f>IF(入力シート!I65="",入力シート!I35,入力シート!I65)</f>
        <v>0</v>
      </c>
      <c r="AB138" s="882"/>
      <c r="AC138" s="882"/>
      <c r="AD138" s="882"/>
      <c r="AE138" s="882"/>
      <c r="AF138" s="882"/>
      <c r="AG138" s="883"/>
      <c r="AJ138" s="464">
        <v>1</v>
      </c>
    </row>
    <row r="139" spans="1:36" ht="14.1" customHeight="1" x14ac:dyDescent="0.15">
      <c r="A139" s="939"/>
      <c r="B139" s="308"/>
      <c r="C139" s="309"/>
      <c r="D139" s="309"/>
      <c r="E139" s="309"/>
      <c r="F139" s="309"/>
      <c r="G139" s="309"/>
      <c r="H139" s="310"/>
      <c r="I139" s="319" t="str">
        <f>入力シート!J70</f>
        <v>□</v>
      </c>
      <c r="J139" s="320" t="s">
        <v>29</v>
      </c>
      <c r="K139" s="259"/>
      <c r="L139" s="320"/>
      <c r="M139" s="319" t="str">
        <f>入力シート!K71</f>
        <v>□</v>
      </c>
      <c r="N139" s="321" t="s">
        <v>30</v>
      </c>
      <c r="O139" s="312"/>
      <c r="P139" s="312"/>
      <c r="Q139" s="312"/>
      <c r="R139" s="312"/>
      <c r="S139" s="312"/>
      <c r="T139" s="312"/>
      <c r="U139" s="312"/>
      <c r="V139" s="312"/>
      <c r="W139" s="312"/>
      <c r="X139" s="312"/>
      <c r="Y139" s="312"/>
      <c r="Z139" s="312"/>
      <c r="AA139" s="874">
        <f>入力シート!I66</f>
        <v>0</v>
      </c>
      <c r="AB139" s="771"/>
      <c r="AC139" s="771"/>
      <c r="AD139" s="771"/>
      <c r="AE139" s="771"/>
      <c r="AF139" s="771"/>
      <c r="AG139" s="873"/>
      <c r="AJ139" s="464">
        <v>1</v>
      </c>
    </row>
    <row r="140" spans="1:36" ht="14.1" customHeight="1" x14ac:dyDescent="0.15">
      <c r="A140" s="939"/>
      <c r="B140" s="335" t="e">
        <f>入力シート!T64</f>
        <v>#N/A</v>
      </c>
      <c r="C140" s="336"/>
      <c r="D140" s="337" t="str">
        <f>入力シート!I67</f>
        <v>□</v>
      </c>
      <c r="E140" s="885" t="s">
        <v>687</v>
      </c>
      <c r="F140" s="886"/>
      <c r="G140" s="886"/>
      <c r="H140" s="887"/>
      <c r="I140" s="338"/>
      <c r="J140" s="265"/>
      <c r="K140" s="265"/>
      <c r="L140" s="338"/>
      <c r="M140" s="337" t="str">
        <f>入力シート!K72</f>
        <v>□</v>
      </c>
      <c r="N140" s="339" t="s">
        <v>31</v>
      </c>
      <c r="O140" s="340"/>
      <c r="P140" s="340"/>
      <c r="Q140" s="340"/>
      <c r="R140" s="340"/>
      <c r="S140" s="340"/>
      <c r="T140" s="340"/>
      <c r="U140" s="340"/>
      <c r="V140" s="340"/>
      <c r="W140" s="340"/>
      <c r="X140" s="340"/>
      <c r="Y140" s="340"/>
      <c r="Z140" s="340"/>
      <c r="AA140" s="890"/>
      <c r="AB140" s="767"/>
      <c r="AC140" s="767"/>
      <c r="AD140" s="767"/>
      <c r="AE140" s="767"/>
      <c r="AF140" s="767"/>
      <c r="AG140" s="891"/>
      <c r="AJ140" s="464">
        <v>1</v>
      </c>
    </row>
    <row r="141" spans="1:36" ht="14.1" customHeight="1" x14ac:dyDescent="0.15">
      <c r="A141" s="905" t="s">
        <v>1103</v>
      </c>
      <c r="B141" s="906"/>
      <c r="C141" s="906"/>
      <c r="D141" s="906"/>
      <c r="E141" s="906"/>
      <c r="F141" s="906"/>
      <c r="G141" s="906"/>
      <c r="H141" s="907"/>
      <c r="I141" s="316" t="str">
        <f>入力シート!J79</f>
        <v>□</v>
      </c>
      <c r="J141" s="317" t="s">
        <v>32</v>
      </c>
      <c r="K141" s="317"/>
      <c r="L141" s="317"/>
      <c r="M141" s="317"/>
      <c r="N141" s="318"/>
      <c r="O141" s="318"/>
      <c r="P141" s="318"/>
      <c r="Q141" s="318"/>
      <c r="R141" s="318"/>
      <c r="S141" s="318"/>
      <c r="T141" s="318"/>
      <c r="U141" s="318"/>
      <c r="V141" s="318"/>
      <c r="W141" s="318"/>
      <c r="X141" s="318"/>
      <c r="Y141" s="318"/>
      <c r="Z141" s="318"/>
      <c r="AA141" s="908">
        <f>IF(入力シート!I75="",入力シート!I35,入力シート!I75)</f>
        <v>0</v>
      </c>
      <c r="AB141" s="909"/>
      <c r="AC141" s="909"/>
      <c r="AD141" s="909"/>
      <c r="AE141" s="909"/>
      <c r="AF141" s="909"/>
      <c r="AG141" s="910"/>
      <c r="AJ141" s="464">
        <v>1</v>
      </c>
    </row>
    <row r="142" spans="1:36" ht="14.1" customHeight="1" x14ac:dyDescent="0.15">
      <c r="A142" s="341" t="s">
        <v>1046</v>
      </c>
      <c r="B142" s="259"/>
      <c r="C142" s="342"/>
      <c r="D142" s="342"/>
      <c r="E142" s="342"/>
      <c r="F142" s="342"/>
      <c r="G142" s="342"/>
      <c r="H142" s="343"/>
      <c r="I142" s="319" t="str">
        <f>入力シート!J80</f>
        <v>□</v>
      </c>
      <c r="J142" s="320" t="s">
        <v>29</v>
      </c>
      <c r="K142" s="259"/>
      <c r="L142" s="320"/>
      <c r="M142" s="319" t="str">
        <f>入力シート!K81</f>
        <v>□</v>
      </c>
      <c r="N142" s="321" t="s">
        <v>30</v>
      </c>
      <c r="O142" s="312"/>
      <c r="P142" s="312"/>
      <c r="Q142" s="312"/>
      <c r="R142" s="312"/>
      <c r="S142" s="312"/>
      <c r="T142" s="312"/>
      <c r="U142" s="312"/>
      <c r="V142" s="312"/>
      <c r="W142" s="312"/>
      <c r="X142" s="312"/>
      <c r="Y142" s="312"/>
      <c r="Z142" s="312"/>
      <c r="AA142" s="874">
        <f>入力シート!I76</f>
        <v>0</v>
      </c>
      <c r="AB142" s="771"/>
      <c r="AC142" s="771"/>
      <c r="AD142" s="771"/>
      <c r="AE142" s="771"/>
      <c r="AF142" s="771"/>
      <c r="AG142" s="873"/>
      <c r="AJ142" s="464">
        <v>1</v>
      </c>
    </row>
    <row r="143" spans="1:36" ht="14.1" customHeight="1" x14ac:dyDescent="0.15">
      <c r="A143" s="344" t="e">
        <f>入力シート!T74</f>
        <v>#N/A</v>
      </c>
      <c r="B143" s="265"/>
      <c r="C143" s="345"/>
      <c r="D143" s="337" t="str">
        <f>入力シート!I77</f>
        <v>□</v>
      </c>
      <c r="E143" s="911" t="s">
        <v>687</v>
      </c>
      <c r="F143" s="912"/>
      <c r="G143" s="912"/>
      <c r="H143" s="913"/>
      <c r="I143" s="338"/>
      <c r="J143" s="265"/>
      <c r="K143" s="265"/>
      <c r="L143" s="338"/>
      <c r="M143" s="337" t="str">
        <f>入力シート!K82</f>
        <v>□</v>
      </c>
      <c r="N143" s="339" t="s">
        <v>31</v>
      </c>
      <c r="O143" s="340"/>
      <c r="P143" s="340"/>
      <c r="Q143" s="340"/>
      <c r="R143" s="340"/>
      <c r="S143" s="340"/>
      <c r="T143" s="340"/>
      <c r="U143" s="340"/>
      <c r="V143" s="340"/>
      <c r="W143" s="340"/>
      <c r="X143" s="340"/>
      <c r="Y143" s="340"/>
      <c r="Z143" s="340"/>
      <c r="AA143" s="890"/>
      <c r="AB143" s="767"/>
      <c r="AC143" s="767"/>
      <c r="AD143" s="767"/>
      <c r="AE143" s="767"/>
      <c r="AF143" s="767"/>
      <c r="AG143" s="891"/>
      <c r="AJ143" s="464">
        <v>1</v>
      </c>
    </row>
    <row r="144" spans="1:36" ht="14.1" customHeight="1" x14ac:dyDescent="0.15">
      <c r="A144" s="877" t="s">
        <v>1105</v>
      </c>
      <c r="B144" s="771"/>
      <c r="C144" s="771"/>
      <c r="D144" s="771"/>
      <c r="E144" s="771"/>
      <c r="F144" s="771"/>
      <c r="G144" s="771"/>
      <c r="H144" s="878"/>
      <c r="I144" s="319" t="str">
        <f>入力シート!J89</f>
        <v>□</v>
      </c>
      <c r="J144" s="320" t="s">
        <v>32</v>
      </c>
      <c r="K144" s="320"/>
      <c r="L144" s="320"/>
      <c r="M144" s="312"/>
      <c r="N144" s="312"/>
      <c r="O144" s="312"/>
      <c r="P144" s="312"/>
      <c r="Q144" s="312"/>
      <c r="R144" s="312"/>
      <c r="S144" s="312"/>
      <c r="T144" s="312"/>
      <c r="U144" s="312"/>
      <c r="V144" s="312"/>
      <c r="W144" s="312"/>
      <c r="X144" s="312"/>
      <c r="Y144" s="312"/>
      <c r="Z144" s="312" t="s">
        <v>34</v>
      </c>
      <c r="AA144" s="748">
        <f>IF(入力シート!I85="",入力シート!I35,入力シート!I85)</f>
        <v>0</v>
      </c>
      <c r="AB144" s="749"/>
      <c r="AC144" s="749"/>
      <c r="AD144" s="749"/>
      <c r="AE144" s="749"/>
      <c r="AF144" s="749"/>
      <c r="AG144" s="750"/>
      <c r="AJ144" s="464">
        <v>1</v>
      </c>
    </row>
    <row r="145" spans="1:36" ht="14.1" customHeight="1" x14ac:dyDescent="0.15">
      <c r="A145" s="341" t="s">
        <v>693</v>
      </c>
      <c r="B145" s="259"/>
      <c r="C145" s="342"/>
      <c r="D145" s="342"/>
      <c r="E145" s="342"/>
      <c r="F145" s="342"/>
      <c r="G145" s="342"/>
      <c r="H145" s="343"/>
      <c r="I145" s="319" t="str">
        <f>入力シート!J90</f>
        <v>□</v>
      </c>
      <c r="J145" s="320" t="s">
        <v>29</v>
      </c>
      <c r="K145" s="320"/>
      <c r="L145" s="320"/>
      <c r="M145" s="895" t="s">
        <v>1237</v>
      </c>
      <c r="N145" s="895"/>
      <c r="O145" s="896">
        <f>入力シート!P91</f>
        <v>0</v>
      </c>
      <c r="P145" s="896"/>
      <c r="Q145" s="896"/>
      <c r="R145" s="896"/>
      <c r="S145" s="896"/>
      <c r="T145" s="896"/>
      <c r="U145" s="896"/>
      <c r="V145" s="896"/>
      <c r="W145" s="896"/>
      <c r="X145" s="896"/>
      <c r="Y145" s="896"/>
      <c r="Z145" s="897"/>
      <c r="AA145" s="874">
        <f>入力シート!I86</f>
        <v>0</v>
      </c>
      <c r="AB145" s="771"/>
      <c r="AC145" s="771"/>
      <c r="AD145" s="771"/>
      <c r="AE145" s="771"/>
      <c r="AF145" s="771"/>
      <c r="AG145" s="873"/>
      <c r="AJ145" s="464">
        <v>1</v>
      </c>
    </row>
    <row r="146" spans="1:36" ht="14.1" customHeight="1" x14ac:dyDescent="0.15">
      <c r="A146" s="341"/>
      <c r="B146" s="259"/>
      <c r="C146" s="342"/>
      <c r="D146" s="342"/>
      <c r="E146" s="342"/>
      <c r="F146" s="342"/>
      <c r="G146" s="342"/>
      <c r="H146" s="343"/>
      <c r="I146" s="319"/>
      <c r="J146" s="320"/>
      <c r="K146" s="320"/>
      <c r="L146" s="320"/>
      <c r="M146" s="319" t="str">
        <f>入力シート!K92</f>
        <v>□</v>
      </c>
      <c r="N146" s="321" t="s">
        <v>30</v>
      </c>
      <c r="O146" s="312"/>
      <c r="P146" s="312"/>
      <c r="Q146" s="312"/>
      <c r="R146" s="312"/>
      <c r="S146" s="312"/>
      <c r="T146" s="312"/>
      <c r="U146" s="312"/>
      <c r="V146" s="312"/>
      <c r="W146" s="312"/>
      <c r="X146" s="259"/>
      <c r="Y146" s="312"/>
      <c r="Z146" s="312"/>
      <c r="AA146" s="874"/>
      <c r="AB146" s="771"/>
      <c r="AC146" s="771"/>
      <c r="AD146" s="771"/>
      <c r="AE146" s="771"/>
      <c r="AF146" s="771"/>
      <c r="AG146" s="873"/>
      <c r="AJ146" s="464">
        <v>1</v>
      </c>
    </row>
    <row r="147" spans="1:36" ht="14.1" customHeight="1" x14ac:dyDescent="0.15">
      <c r="A147" s="344" t="e">
        <f>入力シート!T84</f>
        <v>#N/A</v>
      </c>
      <c r="B147" s="265"/>
      <c r="C147" s="345"/>
      <c r="D147" s="337" t="str">
        <f>入力シート!I87</f>
        <v>□</v>
      </c>
      <c r="E147" s="885" t="s">
        <v>687</v>
      </c>
      <c r="F147" s="886"/>
      <c r="G147" s="886"/>
      <c r="H147" s="887"/>
      <c r="I147" s="265"/>
      <c r="J147" s="346"/>
      <c r="K147" s="346"/>
      <c r="L147" s="346"/>
      <c r="M147" s="337" t="str">
        <f>入力シート!K93</f>
        <v>□</v>
      </c>
      <c r="N147" s="339" t="s">
        <v>31</v>
      </c>
      <c r="O147" s="346"/>
      <c r="P147" s="346"/>
      <c r="Q147" s="346"/>
      <c r="R147" s="346"/>
      <c r="S147" s="346"/>
      <c r="T147" s="340"/>
      <c r="U147" s="340"/>
      <c r="V147" s="347"/>
      <c r="W147" s="340"/>
      <c r="X147" s="340"/>
      <c r="Y147" s="340"/>
      <c r="Z147" s="340"/>
      <c r="AA147" s="890"/>
      <c r="AB147" s="767"/>
      <c r="AC147" s="767"/>
      <c r="AD147" s="767"/>
      <c r="AE147" s="767"/>
      <c r="AF147" s="767"/>
      <c r="AG147" s="891"/>
      <c r="AJ147" s="464">
        <v>1</v>
      </c>
    </row>
    <row r="148" spans="1:36" ht="14.1" customHeight="1" x14ac:dyDescent="0.15">
      <c r="A148" s="905" t="s">
        <v>1106</v>
      </c>
      <c r="B148" s="906"/>
      <c r="C148" s="906"/>
      <c r="D148" s="906"/>
      <c r="E148" s="906"/>
      <c r="F148" s="906"/>
      <c r="G148" s="906"/>
      <c r="H148" s="907"/>
      <c r="I148" s="316" t="str">
        <f>入力シート!J100</f>
        <v>□</v>
      </c>
      <c r="J148" s="317" t="s">
        <v>32</v>
      </c>
      <c r="K148" s="317"/>
      <c r="L148" s="317"/>
      <c r="M148" s="317"/>
      <c r="N148" s="318"/>
      <c r="O148" s="318"/>
      <c r="P148" s="318"/>
      <c r="Q148" s="318"/>
      <c r="R148" s="318"/>
      <c r="S148" s="318"/>
      <c r="T148" s="318"/>
      <c r="U148" s="318"/>
      <c r="V148" s="318"/>
      <c r="W148" s="318"/>
      <c r="X148" s="318"/>
      <c r="Y148" s="318"/>
      <c r="Z148" s="318"/>
      <c r="AA148" s="908">
        <f>IF(入力シート!I96="",入力シート!I35,入力シート!I96)</f>
        <v>0</v>
      </c>
      <c r="AB148" s="909"/>
      <c r="AC148" s="909"/>
      <c r="AD148" s="909"/>
      <c r="AE148" s="909"/>
      <c r="AF148" s="909"/>
      <c r="AG148" s="910"/>
      <c r="AJ148" s="464">
        <v>1</v>
      </c>
    </row>
    <row r="149" spans="1:36" ht="14.1" customHeight="1" x14ac:dyDescent="0.15">
      <c r="A149" s="348"/>
      <c r="B149" s="259"/>
      <c r="C149" s="349"/>
      <c r="D149" s="349"/>
      <c r="E149" s="349"/>
      <c r="F149" s="349"/>
      <c r="G149" s="349"/>
      <c r="H149" s="350"/>
      <c r="I149" s="319" t="str">
        <f>入力シート!J101</f>
        <v>□</v>
      </c>
      <c r="J149" s="320" t="s">
        <v>29</v>
      </c>
      <c r="K149" s="259"/>
      <c r="L149" s="320"/>
      <c r="M149" s="319" t="str">
        <f>入力シート!K102</f>
        <v>□</v>
      </c>
      <c r="N149" s="321" t="s">
        <v>30</v>
      </c>
      <c r="O149" s="312"/>
      <c r="P149" s="312"/>
      <c r="Q149" s="312"/>
      <c r="R149" s="312"/>
      <c r="S149" s="312"/>
      <c r="T149" s="312"/>
      <c r="U149" s="312"/>
      <c r="V149" s="312"/>
      <c r="W149" s="312"/>
      <c r="X149" s="312"/>
      <c r="Y149" s="312"/>
      <c r="Z149" s="312"/>
      <c r="AA149" s="874">
        <f>入力シート!I97</f>
        <v>0</v>
      </c>
      <c r="AB149" s="771"/>
      <c r="AC149" s="771"/>
      <c r="AD149" s="771"/>
      <c r="AE149" s="771"/>
      <c r="AF149" s="771"/>
      <c r="AG149" s="873"/>
      <c r="AJ149" s="464">
        <v>1</v>
      </c>
    </row>
    <row r="150" spans="1:36" ht="14.1" customHeight="1" x14ac:dyDescent="0.15">
      <c r="A150" s="351" t="e">
        <f>入力シート!T95</f>
        <v>#N/A</v>
      </c>
      <c r="B150" s="265"/>
      <c r="C150" s="352"/>
      <c r="D150" s="337" t="str">
        <f>入力シート!I98</f>
        <v>□</v>
      </c>
      <c r="E150" s="911" t="s">
        <v>687</v>
      </c>
      <c r="F150" s="912"/>
      <c r="G150" s="912"/>
      <c r="H150" s="913"/>
      <c r="I150" s="338"/>
      <c r="J150" s="265"/>
      <c r="K150" s="265"/>
      <c r="L150" s="338"/>
      <c r="M150" s="337" t="str">
        <f>入力シート!K103</f>
        <v>□</v>
      </c>
      <c r="N150" s="339" t="s">
        <v>31</v>
      </c>
      <c r="O150" s="340"/>
      <c r="P150" s="340"/>
      <c r="Q150" s="340"/>
      <c r="R150" s="340"/>
      <c r="S150" s="340"/>
      <c r="T150" s="340"/>
      <c r="U150" s="340"/>
      <c r="V150" s="340"/>
      <c r="W150" s="340"/>
      <c r="X150" s="340"/>
      <c r="Y150" s="340"/>
      <c r="Z150" s="340"/>
      <c r="AA150" s="890"/>
      <c r="AB150" s="767"/>
      <c r="AC150" s="767"/>
      <c r="AD150" s="767"/>
      <c r="AE150" s="767"/>
      <c r="AF150" s="767"/>
      <c r="AG150" s="891"/>
      <c r="AJ150" s="464">
        <v>1</v>
      </c>
    </row>
    <row r="151" spans="1:36" ht="14.1" customHeight="1" x14ac:dyDescent="0.15">
      <c r="A151" s="877" t="s">
        <v>1107</v>
      </c>
      <c r="B151" s="771"/>
      <c r="C151" s="771"/>
      <c r="D151" s="771"/>
      <c r="E151" s="771"/>
      <c r="F151" s="771"/>
      <c r="G151" s="771"/>
      <c r="H151" s="878"/>
      <c r="I151" s="319" t="str">
        <f>入力シート!J110</f>
        <v>□</v>
      </c>
      <c r="J151" s="320" t="s">
        <v>32</v>
      </c>
      <c r="K151" s="320"/>
      <c r="L151" s="320"/>
      <c r="M151" s="320"/>
      <c r="N151" s="312"/>
      <c r="O151" s="312"/>
      <c r="P151" s="312"/>
      <c r="Q151" s="312"/>
      <c r="R151" s="312"/>
      <c r="S151" s="312"/>
      <c r="T151" s="312"/>
      <c r="U151" s="312"/>
      <c r="V151" s="312"/>
      <c r="W151" s="312"/>
      <c r="X151" s="312"/>
      <c r="Y151" s="312"/>
      <c r="Z151" s="312"/>
      <c r="AA151" s="748">
        <f>IF(入力シート!I106="",入力シート!I35,入力シート!I106)</f>
        <v>0</v>
      </c>
      <c r="AB151" s="749"/>
      <c r="AC151" s="749"/>
      <c r="AD151" s="749"/>
      <c r="AE151" s="749"/>
      <c r="AF151" s="749"/>
      <c r="AG151" s="750"/>
      <c r="AJ151" s="464">
        <v>1</v>
      </c>
    </row>
    <row r="152" spans="1:36" ht="14.1" customHeight="1" x14ac:dyDescent="0.15">
      <c r="A152" s="341" t="s">
        <v>1108</v>
      </c>
      <c r="B152" s="259"/>
      <c r="C152" s="342"/>
      <c r="D152" s="342"/>
      <c r="E152" s="342"/>
      <c r="F152" s="342"/>
      <c r="G152" s="342"/>
      <c r="H152" s="343"/>
      <c r="I152" s="319" t="str">
        <f>入力シート!J111</f>
        <v>□</v>
      </c>
      <c r="J152" s="320" t="s">
        <v>29</v>
      </c>
      <c r="K152" s="259"/>
      <c r="L152" s="320"/>
      <c r="M152" s="353" t="s">
        <v>1195</v>
      </c>
      <c r="N152" s="320"/>
      <c r="O152" s="312"/>
      <c r="P152" s="312"/>
      <c r="Q152" s="312"/>
      <c r="R152" s="312"/>
      <c r="S152" s="312"/>
      <c r="T152" s="312"/>
      <c r="U152" s="312"/>
      <c r="V152" s="312"/>
      <c r="W152" s="312"/>
      <c r="X152" s="312"/>
      <c r="Y152" s="312"/>
      <c r="Z152" s="312"/>
      <c r="AA152" s="874">
        <f>入力シート!I107</f>
        <v>0</v>
      </c>
      <c r="AB152" s="771"/>
      <c r="AC152" s="771"/>
      <c r="AD152" s="771"/>
      <c r="AE152" s="771"/>
      <c r="AF152" s="771"/>
      <c r="AG152" s="873"/>
      <c r="AJ152" s="464">
        <v>1</v>
      </c>
    </row>
    <row r="153" spans="1:36" ht="14.1" customHeight="1" thickBot="1" x14ac:dyDescent="0.2">
      <c r="A153" s="354" t="e">
        <f>入力シート!T105</f>
        <v>#N/A</v>
      </c>
      <c r="B153" s="355"/>
      <c r="C153" s="356"/>
      <c r="D153" s="357" t="str">
        <f>入力シート!I108</f>
        <v>□</v>
      </c>
      <c r="E153" s="892" t="s">
        <v>687</v>
      </c>
      <c r="F153" s="893"/>
      <c r="G153" s="893"/>
      <c r="H153" s="894"/>
      <c r="I153" s="358"/>
      <c r="J153" s="355"/>
      <c r="K153" s="355"/>
      <c r="L153" s="358"/>
      <c r="M153" s="357"/>
      <c r="N153" s="358"/>
      <c r="O153" s="359"/>
      <c r="P153" s="359"/>
      <c r="Q153" s="359"/>
      <c r="R153" s="359"/>
      <c r="S153" s="359"/>
      <c r="T153" s="359"/>
      <c r="U153" s="359"/>
      <c r="V153" s="359"/>
      <c r="W153" s="359"/>
      <c r="X153" s="359"/>
      <c r="Y153" s="359"/>
      <c r="Z153" s="359"/>
      <c r="AA153" s="935"/>
      <c r="AB153" s="936"/>
      <c r="AC153" s="936"/>
      <c r="AD153" s="936"/>
      <c r="AE153" s="936"/>
      <c r="AF153" s="936"/>
      <c r="AG153" s="937"/>
      <c r="AJ153" s="464">
        <v>1</v>
      </c>
    </row>
    <row r="154" spans="1:36" ht="14.1" customHeight="1" x14ac:dyDescent="0.15">
      <c r="A154" s="360"/>
      <c r="B154" s="360"/>
      <c r="C154" s="360"/>
      <c r="D154" s="360"/>
      <c r="E154" s="360"/>
      <c r="F154" s="360"/>
      <c r="G154" s="360"/>
      <c r="H154" s="360"/>
      <c r="I154" s="361"/>
      <c r="J154" s="361"/>
      <c r="K154" s="361"/>
      <c r="L154" s="361"/>
      <c r="M154" s="361"/>
      <c r="N154" s="361"/>
      <c r="O154" s="361"/>
      <c r="P154" s="361"/>
      <c r="Q154" s="361"/>
      <c r="R154" s="361"/>
      <c r="S154" s="361"/>
      <c r="T154" s="361"/>
      <c r="U154" s="361"/>
      <c r="V154" s="361"/>
      <c r="W154" s="361"/>
      <c r="X154" s="361"/>
      <c r="Y154" s="361"/>
      <c r="Z154" s="361"/>
      <c r="AA154" s="361"/>
      <c r="AB154" s="361"/>
      <c r="AC154" s="361"/>
      <c r="AD154" s="361"/>
      <c r="AE154" s="361"/>
      <c r="AF154" s="361"/>
      <c r="AG154" s="361"/>
      <c r="AJ154" s="464">
        <v>1</v>
      </c>
    </row>
    <row r="155" spans="1:36" s="362" customFormat="1" ht="14.1" customHeight="1" x14ac:dyDescent="0.15">
      <c r="A155" s="362" t="s">
        <v>1476</v>
      </c>
      <c r="AJ155" s="464">
        <v>1</v>
      </c>
    </row>
    <row r="156" spans="1:36" s="362" customFormat="1" ht="14.1" customHeight="1" x14ac:dyDescent="0.15">
      <c r="AJ156" s="464">
        <v>1</v>
      </c>
    </row>
    <row r="157" spans="1:36" s="362" customFormat="1" ht="14.1" customHeight="1" x14ac:dyDescent="0.15">
      <c r="B157" s="363"/>
      <c r="C157" s="363"/>
      <c r="D157" s="363"/>
      <c r="E157" s="363"/>
      <c r="F157" s="363"/>
      <c r="G157" s="363"/>
      <c r="H157" s="363"/>
      <c r="I157" s="363"/>
      <c r="J157" s="363"/>
      <c r="K157" s="363"/>
      <c r="L157" s="363"/>
      <c r="M157" s="363"/>
      <c r="N157" s="363"/>
      <c r="O157" s="363"/>
      <c r="P157" s="764" t="s">
        <v>467</v>
      </c>
      <c r="Q157" s="764"/>
      <c r="R157" s="764"/>
      <c r="S157" s="764"/>
      <c r="T157" s="363"/>
      <c r="U157" s="363"/>
      <c r="V157" s="363"/>
      <c r="W157" s="363"/>
      <c r="X157" s="363"/>
      <c r="Y157" s="363"/>
      <c r="Z157" s="363"/>
      <c r="AA157" s="363"/>
      <c r="AB157" s="363"/>
      <c r="AC157" s="363"/>
      <c r="AD157" s="363"/>
      <c r="AE157" s="363"/>
      <c r="AF157" s="363"/>
      <c r="AG157" s="363"/>
      <c r="AH157" s="363"/>
      <c r="AI157" s="363"/>
      <c r="AJ157" s="464">
        <v>1</v>
      </c>
    </row>
    <row r="158" spans="1:36" s="362" customFormat="1" ht="14.1" customHeight="1" x14ac:dyDescent="0.15">
      <c r="AJ158" s="464">
        <v>1</v>
      </c>
    </row>
    <row r="159" spans="1:36" s="362" customFormat="1" ht="14.1" customHeight="1" x14ac:dyDescent="0.15">
      <c r="B159" s="364"/>
      <c r="C159" s="364"/>
      <c r="D159" s="364"/>
      <c r="E159" s="364"/>
      <c r="F159" s="364"/>
      <c r="G159" s="364"/>
      <c r="H159" s="364"/>
      <c r="I159" s="364"/>
      <c r="J159" s="875" t="s">
        <v>1112</v>
      </c>
      <c r="K159" s="875"/>
      <c r="L159" s="875"/>
      <c r="M159" s="875"/>
      <c r="N159" s="875"/>
      <c r="O159" s="875"/>
      <c r="P159" s="875"/>
      <c r="Q159" s="875"/>
      <c r="R159" s="875"/>
      <c r="S159" s="875"/>
      <c r="T159" s="875"/>
      <c r="U159" s="875"/>
      <c r="V159" s="875"/>
      <c r="W159" s="875"/>
      <c r="X159" s="875"/>
      <c r="Y159" s="875"/>
      <c r="Z159" s="364"/>
      <c r="AA159" s="364"/>
      <c r="AB159" s="364"/>
      <c r="AC159" s="364"/>
      <c r="AD159" s="364"/>
      <c r="AE159" s="364"/>
      <c r="AF159" s="364"/>
      <c r="AG159" s="364"/>
      <c r="AH159" s="364"/>
      <c r="AI159" s="364"/>
      <c r="AJ159" s="464">
        <v>1</v>
      </c>
    </row>
    <row r="160" spans="1:36" s="362" customFormat="1" ht="14.1" customHeight="1" x14ac:dyDescent="0.15">
      <c r="A160" s="365"/>
      <c r="B160" s="365"/>
      <c r="C160" s="365"/>
      <c r="D160" s="365"/>
      <c r="E160" s="365"/>
      <c r="F160" s="365"/>
      <c r="G160" s="365"/>
      <c r="H160" s="365"/>
      <c r="I160" s="365"/>
      <c r="J160" s="875"/>
      <c r="K160" s="875"/>
      <c r="L160" s="875"/>
      <c r="M160" s="875"/>
      <c r="N160" s="875"/>
      <c r="O160" s="875"/>
      <c r="P160" s="875"/>
      <c r="Q160" s="875"/>
      <c r="R160" s="875"/>
      <c r="S160" s="875"/>
      <c r="T160" s="875"/>
      <c r="U160" s="875"/>
      <c r="V160" s="875"/>
      <c r="W160" s="875"/>
      <c r="X160" s="875"/>
      <c r="Y160" s="875"/>
      <c r="Z160" s="365"/>
      <c r="AA160" s="365"/>
      <c r="AB160" s="365"/>
      <c r="AC160" s="365"/>
      <c r="AD160" s="365"/>
      <c r="AE160" s="365"/>
      <c r="AF160" s="365"/>
      <c r="AG160" s="365"/>
      <c r="AH160" s="365"/>
      <c r="AI160" s="364"/>
      <c r="AJ160" s="464">
        <v>1</v>
      </c>
    </row>
    <row r="161" spans="1:36" s="362" customFormat="1" ht="14.1" customHeight="1" x14ac:dyDescent="0.15">
      <c r="N161" s="363"/>
      <c r="O161" s="366"/>
      <c r="P161" s="366"/>
      <c r="Q161" s="366"/>
      <c r="R161" s="366"/>
      <c r="S161" s="366"/>
      <c r="T161" s="366"/>
      <c r="U161" s="366"/>
      <c r="V161" s="366"/>
      <c r="W161" s="366"/>
      <c r="AJ161" s="464">
        <v>1</v>
      </c>
    </row>
    <row r="162" spans="1:36" s="362" customFormat="1" ht="14.1" customHeight="1" x14ac:dyDescent="0.15">
      <c r="W162" s="570"/>
      <c r="X162" s="570"/>
      <c r="Y162" s="764"/>
      <c r="Z162" s="764"/>
      <c r="AA162" s="362" t="s">
        <v>468</v>
      </c>
      <c r="AB162" s="764"/>
      <c r="AC162" s="764"/>
      <c r="AD162" s="362" t="s">
        <v>469</v>
      </c>
      <c r="AE162" s="764"/>
      <c r="AF162" s="764"/>
      <c r="AG162" s="362" t="s">
        <v>470</v>
      </c>
      <c r="AJ162" s="464">
        <v>1</v>
      </c>
    </row>
    <row r="163" spans="1:36" s="362" customFormat="1" ht="14.1" customHeight="1" x14ac:dyDescent="0.15">
      <c r="AJ163" s="464">
        <v>1</v>
      </c>
    </row>
    <row r="164" spans="1:36" s="362" customFormat="1" ht="14.1" customHeight="1" x14ac:dyDescent="0.15">
      <c r="B164" s="362" t="e">
        <f>L45 &amp; "　殿"</f>
        <v>#N/A</v>
      </c>
      <c r="AJ164" s="464">
        <v>1</v>
      </c>
    </row>
    <row r="165" spans="1:36" s="362" customFormat="1" ht="14.1" customHeight="1" x14ac:dyDescent="0.15">
      <c r="AJ165" s="464">
        <v>1</v>
      </c>
    </row>
    <row r="166" spans="1:36" s="362" customFormat="1" ht="14.1" customHeight="1" x14ac:dyDescent="0.15">
      <c r="N166" s="362" t="s">
        <v>471</v>
      </c>
      <c r="V166" s="816" t="str">
        <f>R10</f>
        <v/>
      </c>
      <c r="W166" s="816"/>
      <c r="X166" s="816"/>
      <c r="Y166" s="816"/>
      <c r="Z166" s="816"/>
      <c r="AA166" s="816"/>
      <c r="AB166" s="816"/>
      <c r="AC166" s="816"/>
      <c r="AD166" s="816"/>
      <c r="AE166" s="816"/>
      <c r="AF166" s="816"/>
      <c r="AG166" s="816"/>
      <c r="AH166" s="816"/>
      <c r="AJ166" s="464">
        <v>1</v>
      </c>
    </row>
    <row r="167" spans="1:36" s="362" customFormat="1" ht="14.1" customHeight="1" x14ac:dyDescent="0.15">
      <c r="N167" s="362" t="s">
        <v>472</v>
      </c>
      <c r="V167" s="816"/>
      <c r="W167" s="816"/>
      <c r="X167" s="816"/>
      <c r="Y167" s="816"/>
      <c r="Z167" s="816"/>
      <c r="AA167" s="816"/>
      <c r="AB167" s="816"/>
      <c r="AC167" s="816"/>
      <c r="AD167" s="816"/>
      <c r="AE167" s="816"/>
      <c r="AF167" s="816"/>
      <c r="AG167" s="816"/>
      <c r="AH167" s="816"/>
      <c r="AJ167" s="464">
        <v>1</v>
      </c>
    </row>
    <row r="168" spans="1:36" s="362" customFormat="1" ht="14.1" customHeight="1" x14ac:dyDescent="0.15">
      <c r="N168" s="362" t="s">
        <v>473</v>
      </c>
      <c r="V168" s="904" t="str">
        <f>R12</f>
        <v/>
      </c>
      <c r="W168" s="904"/>
      <c r="X168" s="904"/>
      <c r="Y168" s="904"/>
      <c r="Z168" s="904"/>
      <c r="AA168" s="904"/>
      <c r="AB168" s="904"/>
      <c r="AC168" s="904"/>
      <c r="AD168" s="904"/>
      <c r="AE168" s="904"/>
      <c r="AF168" s="904"/>
      <c r="AG168" s="904"/>
      <c r="AH168" s="904"/>
      <c r="AJ168" s="464">
        <v>1</v>
      </c>
    </row>
    <row r="169" spans="1:36" s="362" customFormat="1" ht="14.1" customHeight="1" x14ac:dyDescent="0.15">
      <c r="N169" s="362" t="s">
        <v>474</v>
      </c>
      <c r="V169" s="765" t="str">
        <f>R13</f>
        <v/>
      </c>
      <c r="W169" s="765"/>
      <c r="X169" s="765"/>
      <c r="Y169" s="765"/>
      <c r="Z169" s="765"/>
      <c r="AA169" s="765"/>
      <c r="AB169" s="765"/>
      <c r="AC169" s="765"/>
      <c r="AD169" s="765"/>
      <c r="AE169" s="765"/>
      <c r="AF169" s="765"/>
      <c r="AG169" s="614"/>
      <c r="AH169" s="614"/>
      <c r="AJ169" s="464">
        <v>1</v>
      </c>
    </row>
    <row r="170" spans="1:36" s="362" customFormat="1" ht="14.1" customHeight="1" x14ac:dyDescent="0.15">
      <c r="AJ170" s="464">
        <v>1</v>
      </c>
    </row>
    <row r="171" spans="1:36" s="362" customFormat="1" ht="14.1" customHeight="1" x14ac:dyDescent="0.15">
      <c r="AJ171" s="464">
        <v>1</v>
      </c>
    </row>
    <row r="172" spans="1:36" s="362" customFormat="1" ht="14.1" customHeight="1" x14ac:dyDescent="0.15">
      <c r="AJ172" s="464">
        <v>1</v>
      </c>
    </row>
    <row r="173" spans="1:36" s="362" customFormat="1" ht="14.1" customHeight="1" x14ac:dyDescent="0.15">
      <c r="A173" s="821" t="s">
        <v>1174</v>
      </c>
      <c r="B173" s="821"/>
      <c r="C173" s="821"/>
      <c r="D173" s="821"/>
      <c r="E173" s="821"/>
      <c r="F173" s="821"/>
      <c r="G173" s="821"/>
      <c r="H173" s="821"/>
      <c r="I173" s="821"/>
      <c r="J173" s="821"/>
      <c r="K173" s="821"/>
      <c r="L173" s="821"/>
      <c r="M173" s="821"/>
      <c r="N173" s="821"/>
      <c r="O173" s="821"/>
      <c r="P173" s="821"/>
      <c r="Q173" s="821"/>
      <c r="R173" s="821"/>
      <c r="S173" s="821"/>
      <c r="T173" s="821"/>
      <c r="U173" s="821"/>
      <c r="V173" s="821"/>
      <c r="W173" s="821"/>
      <c r="X173" s="821"/>
      <c r="Y173" s="821"/>
      <c r="Z173" s="821"/>
      <c r="AA173" s="821"/>
      <c r="AB173" s="821"/>
      <c r="AC173" s="821"/>
      <c r="AD173" s="821"/>
      <c r="AE173" s="821"/>
      <c r="AF173" s="821"/>
      <c r="AG173" s="821"/>
      <c r="AH173" s="821"/>
      <c r="AJ173" s="464">
        <v>1</v>
      </c>
    </row>
    <row r="174" spans="1:36" s="362" customFormat="1" ht="14.1" customHeight="1" x14ac:dyDescent="0.15">
      <c r="A174" s="821"/>
      <c r="B174" s="821"/>
      <c r="C174" s="821"/>
      <c r="D174" s="821"/>
      <c r="E174" s="821"/>
      <c r="F174" s="821"/>
      <c r="G174" s="821"/>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J174" s="464">
        <v>1</v>
      </c>
    </row>
    <row r="175" spans="1:36" s="362" customFormat="1" ht="14.1" customHeight="1" x14ac:dyDescent="0.15">
      <c r="A175" s="563"/>
      <c r="B175" s="563"/>
      <c r="C175" s="563"/>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563"/>
      <c r="Z175" s="563"/>
      <c r="AA175" s="563"/>
      <c r="AB175" s="563"/>
      <c r="AC175" s="563"/>
      <c r="AD175" s="563"/>
      <c r="AE175" s="563"/>
      <c r="AF175" s="563"/>
      <c r="AG175" s="563"/>
      <c r="AH175" s="563"/>
      <c r="AI175" s="563"/>
      <c r="AJ175" s="464">
        <v>1</v>
      </c>
    </row>
    <row r="176" spans="1:36" s="362" customFormat="1" ht="14.1" customHeight="1" x14ac:dyDescent="0.15">
      <c r="A176" s="563"/>
      <c r="B176" s="563" t="s">
        <v>1448</v>
      </c>
      <c r="C176" s="563"/>
      <c r="D176" s="563"/>
      <c r="E176" s="563"/>
      <c r="F176" s="563"/>
      <c r="G176" s="563"/>
      <c r="H176" s="563"/>
      <c r="I176" s="563"/>
      <c r="J176" s="563"/>
      <c r="K176" s="563"/>
      <c r="L176" s="563"/>
      <c r="M176" s="563"/>
      <c r="N176" s="563"/>
      <c r="O176" s="563"/>
      <c r="P176" s="563"/>
      <c r="Q176" s="563"/>
      <c r="R176" s="563"/>
      <c r="S176" s="563"/>
      <c r="T176" s="563"/>
      <c r="U176" s="563"/>
      <c r="V176" s="563"/>
      <c r="W176" s="563"/>
      <c r="X176" s="563"/>
      <c r="Y176" s="563"/>
      <c r="Z176" s="563"/>
      <c r="AA176" s="563"/>
      <c r="AB176" s="563"/>
      <c r="AC176" s="563"/>
      <c r="AD176" s="563"/>
      <c r="AE176" s="563"/>
      <c r="AF176" s="563"/>
      <c r="AG176" s="563"/>
      <c r="AH176" s="563"/>
      <c r="AI176" s="563"/>
      <c r="AJ176" s="464">
        <v>1</v>
      </c>
    </row>
    <row r="177" spans="1:36" s="362" customFormat="1" ht="14.1" customHeight="1" x14ac:dyDescent="0.15">
      <c r="A177" s="563"/>
      <c r="B177" s="563"/>
      <c r="C177" s="563" t="str">
        <f>IF(D177=入力シート!I161,"■","□")</f>
        <v>□</v>
      </c>
      <c r="D177" s="563" t="s">
        <v>1449</v>
      </c>
      <c r="E177" s="563"/>
      <c r="F177" s="563"/>
      <c r="G177" s="563"/>
      <c r="H177" s="563"/>
      <c r="I177" s="563"/>
      <c r="J177" s="563"/>
      <c r="K177" s="563"/>
      <c r="L177" s="563"/>
      <c r="M177" s="563"/>
      <c r="N177" s="563"/>
      <c r="O177" s="563"/>
      <c r="P177" s="563"/>
      <c r="Q177" s="563"/>
      <c r="R177" s="563"/>
      <c r="S177" s="563"/>
      <c r="T177" s="563"/>
      <c r="U177" s="563"/>
      <c r="V177" s="563"/>
      <c r="W177" s="563"/>
      <c r="X177" s="563"/>
      <c r="Y177" s="563"/>
      <c r="Z177" s="563"/>
      <c r="AA177" s="563"/>
      <c r="AB177" s="563"/>
      <c r="AC177" s="563"/>
      <c r="AD177" s="563"/>
      <c r="AE177" s="563"/>
      <c r="AF177" s="563"/>
      <c r="AG177" s="563"/>
      <c r="AH177" s="563"/>
      <c r="AI177" s="563"/>
      <c r="AJ177" s="464">
        <v>1</v>
      </c>
    </row>
    <row r="178" spans="1:36" s="362" customFormat="1" ht="14.1" customHeight="1" x14ac:dyDescent="0.15">
      <c r="A178" s="563"/>
      <c r="B178" s="563"/>
      <c r="C178" s="563" t="str">
        <f>IF(D178=入力シート!I161,"■","□")</f>
        <v>□</v>
      </c>
      <c r="D178" s="563" t="s">
        <v>1450</v>
      </c>
      <c r="E178" s="563"/>
      <c r="F178" s="563"/>
      <c r="G178" s="563"/>
      <c r="H178" s="563"/>
      <c r="I178" s="563"/>
      <c r="J178" s="563"/>
      <c r="K178" s="563"/>
      <c r="L178" s="563"/>
      <c r="M178" s="563"/>
      <c r="N178" s="563"/>
      <c r="O178" s="563"/>
      <c r="P178" s="563"/>
      <c r="Q178" s="563"/>
      <c r="R178" s="563"/>
      <c r="S178" s="563"/>
      <c r="T178" s="563"/>
      <c r="U178" s="563"/>
      <c r="V178" s="563"/>
      <c r="W178" s="563"/>
      <c r="X178" s="563"/>
      <c r="Y178" s="563"/>
      <c r="Z178" s="563"/>
      <c r="AA178" s="563"/>
      <c r="AB178" s="563"/>
      <c r="AC178" s="563"/>
      <c r="AD178" s="563"/>
      <c r="AE178" s="563"/>
      <c r="AF178" s="563"/>
      <c r="AG178" s="563"/>
      <c r="AH178" s="563"/>
      <c r="AI178" s="563"/>
      <c r="AJ178" s="464">
        <v>1</v>
      </c>
    </row>
    <row r="179" spans="1:36" s="362" customFormat="1" ht="14.1" customHeight="1" x14ac:dyDescent="0.15">
      <c r="A179" s="563"/>
      <c r="B179" s="563"/>
      <c r="C179" s="563" t="str">
        <f>IF(D179=入力シート!I161,"■","□")</f>
        <v>□</v>
      </c>
      <c r="D179" s="563" t="s">
        <v>1451</v>
      </c>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464">
        <v>1</v>
      </c>
    </row>
    <row r="180" spans="1:36" s="362" customFormat="1" ht="14.1" customHeight="1" x14ac:dyDescent="0.15">
      <c r="A180" s="563"/>
      <c r="B180" s="563"/>
      <c r="C180" s="563"/>
      <c r="D180" s="563"/>
      <c r="E180" s="563"/>
      <c r="F180" s="563"/>
      <c r="G180" s="563"/>
      <c r="H180" s="563"/>
      <c r="I180" s="563"/>
      <c r="J180" s="563"/>
      <c r="K180" s="563"/>
      <c r="L180" s="563"/>
      <c r="M180" s="563"/>
      <c r="N180" s="563"/>
      <c r="O180" s="563"/>
      <c r="P180" s="563"/>
      <c r="Q180" s="563"/>
      <c r="R180" s="563"/>
      <c r="S180" s="563"/>
      <c r="T180" s="563"/>
      <c r="U180" s="563"/>
      <c r="V180" s="563"/>
      <c r="W180" s="563"/>
      <c r="X180" s="563"/>
      <c r="Y180" s="563"/>
      <c r="Z180" s="563"/>
      <c r="AA180" s="563"/>
      <c r="AB180" s="563"/>
      <c r="AC180" s="563"/>
      <c r="AD180" s="563"/>
      <c r="AE180" s="563"/>
      <c r="AF180" s="563"/>
      <c r="AG180" s="563"/>
      <c r="AH180" s="563"/>
      <c r="AI180" s="563"/>
      <c r="AJ180" s="505">
        <v>1</v>
      </c>
    </row>
    <row r="181" spans="1:36" s="362" customFormat="1" ht="14.1" customHeight="1" x14ac:dyDescent="0.15">
      <c r="A181" s="563"/>
      <c r="B181" s="563"/>
      <c r="C181" s="563"/>
      <c r="D181" s="563"/>
      <c r="E181" s="563"/>
      <c r="F181" s="563"/>
      <c r="G181" s="563"/>
      <c r="H181" s="563"/>
      <c r="I181" s="563"/>
      <c r="J181" s="563"/>
      <c r="K181" s="563"/>
      <c r="L181" s="563"/>
      <c r="M181" s="563"/>
      <c r="N181" s="563"/>
      <c r="O181" s="563"/>
      <c r="P181" s="563"/>
      <c r="Q181" s="563"/>
      <c r="R181" s="563"/>
      <c r="S181" s="563"/>
      <c r="T181" s="563"/>
      <c r="U181" s="563"/>
      <c r="V181" s="563"/>
      <c r="W181" s="563"/>
      <c r="X181" s="563"/>
      <c r="Y181" s="563"/>
      <c r="Z181" s="563"/>
      <c r="AA181" s="563"/>
      <c r="AB181" s="563"/>
      <c r="AC181" s="563"/>
      <c r="AD181" s="563"/>
      <c r="AE181" s="563"/>
      <c r="AF181" s="563"/>
      <c r="AG181" s="563"/>
      <c r="AH181" s="563"/>
      <c r="AI181" s="563"/>
      <c r="AJ181" s="505">
        <v>1</v>
      </c>
    </row>
    <row r="182" spans="1:36" s="362" customFormat="1" ht="14.1" customHeight="1" x14ac:dyDescent="0.15">
      <c r="A182" s="563"/>
      <c r="B182" s="563"/>
      <c r="C182" s="563"/>
      <c r="D182" s="563"/>
      <c r="E182" s="563"/>
      <c r="F182" s="563"/>
      <c r="G182" s="563"/>
      <c r="H182" s="563"/>
      <c r="I182" s="563"/>
      <c r="J182" s="563"/>
      <c r="K182" s="563"/>
      <c r="L182" s="563"/>
      <c r="M182" s="563"/>
      <c r="N182" s="563"/>
      <c r="O182" s="563"/>
      <c r="P182" s="563"/>
      <c r="Q182" s="563"/>
      <c r="R182" s="563"/>
      <c r="S182" s="563"/>
      <c r="T182" s="563"/>
      <c r="U182" s="563"/>
      <c r="V182" s="563"/>
      <c r="W182" s="563"/>
      <c r="X182" s="563"/>
      <c r="Y182" s="563"/>
      <c r="Z182" s="563"/>
      <c r="AA182" s="563"/>
      <c r="AB182" s="563"/>
      <c r="AC182" s="563"/>
      <c r="AD182" s="563"/>
      <c r="AE182" s="563"/>
      <c r="AF182" s="563"/>
      <c r="AG182" s="563"/>
      <c r="AH182" s="563"/>
      <c r="AI182" s="563"/>
      <c r="AJ182" s="505">
        <v>1</v>
      </c>
    </row>
    <row r="183" spans="1:36" s="362" customFormat="1" ht="14.1" customHeight="1" x14ac:dyDescent="0.15">
      <c r="A183" s="563"/>
      <c r="B183" s="563"/>
      <c r="C183" s="563"/>
      <c r="D183" s="563"/>
      <c r="E183" s="563"/>
      <c r="F183" s="563"/>
      <c r="G183" s="563"/>
      <c r="H183" s="563"/>
      <c r="I183" s="563"/>
      <c r="J183" s="563"/>
      <c r="K183" s="563"/>
      <c r="L183" s="563"/>
      <c r="M183" s="563"/>
      <c r="N183" s="563"/>
      <c r="O183" s="563"/>
      <c r="P183" s="563"/>
      <c r="Q183" s="563"/>
      <c r="R183" s="563"/>
      <c r="S183" s="563"/>
      <c r="T183" s="563"/>
      <c r="U183" s="563"/>
      <c r="V183" s="563"/>
      <c r="W183" s="563"/>
      <c r="X183" s="563"/>
      <c r="Y183" s="563"/>
      <c r="Z183" s="563"/>
      <c r="AA183" s="563"/>
      <c r="AB183" s="563"/>
      <c r="AC183" s="563"/>
      <c r="AD183" s="563"/>
      <c r="AE183" s="563"/>
      <c r="AF183" s="563"/>
      <c r="AG183" s="563"/>
      <c r="AH183" s="563"/>
      <c r="AI183" s="563"/>
      <c r="AJ183" s="464">
        <v>1</v>
      </c>
    </row>
    <row r="184" spans="1:36" s="362" customFormat="1" ht="14.1" customHeight="1" x14ac:dyDescent="0.15">
      <c r="A184" s="362" t="s">
        <v>475</v>
      </c>
      <c r="AJ184" s="464">
        <v>1</v>
      </c>
    </row>
    <row r="185" spans="1:36" s="362" customFormat="1" ht="14.1" customHeight="1" x14ac:dyDescent="0.15">
      <c r="B185" s="367" t="s">
        <v>476</v>
      </c>
      <c r="C185" s="368"/>
      <c r="D185" s="368"/>
      <c r="E185" s="368"/>
      <c r="F185" s="368"/>
      <c r="G185" s="368"/>
      <c r="H185" s="368"/>
      <c r="I185" s="368"/>
      <c r="J185" s="368"/>
      <c r="K185" s="369"/>
      <c r="L185" s="368" t="s">
        <v>477</v>
      </c>
      <c r="M185" s="368"/>
      <c r="N185" s="368"/>
      <c r="O185" s="368"/>
      <c r="P185" s="368"/>
      <c r="Q185" s="368"/>
      <c r="R185" s="368"/>
      <c r="S185" s="368"/>
      <c r="T185" s="368"/>
      <c r="U185" s="369"/>
      <c r="V185" s="370" t="s">
        <v>478</v>
      </c>
      <c r="W185" s="371"/>
      <c r="X185" s="371"/>
      <c r="Y185" s="371"/>
      <c r="Z185" s="371"/>
      <c r="AA185" s="371"/>
      <c r="AB185" s="371"/>
      <c r="AC185" s="371"/>
      <c r="AD185" s="371"/>
      <c r="AE185" s="371"/>
      <c r="AF185" s="371"/>
      <c r="AG185" s="372"/>
      <c r="AJ185" s="464">
        <v>1</v>
      </c>
    </row>
    <row r="186" spans="1:36" s="362" customFormat="1" ht="14.1" customHeight="1" x14ac:dyDescent="0.15">
      <c r="B186" s="373"/>
      <c r="C186" s="374"/>
      <c r="D186" s="374"/>
      <c r="E186" s="374"/>
      <c r="F186" s="374"/>
      <c r="G186" s="374"/>
      <c r="H186" s="374"/>
      <c r="I186" s="374"/>
      <c r="J186" s="374"/>
      <c r="K186" s="375"/>
      <c r="L186" s="374"/>
      <c r="M186" s="374"/>
      <c r="N186" s="374"/>
      <c r="O186" s="374"/>
      <c r="P186" s="374"/>
      <c r="Q186" s="374"/>
      <c r="R186" s="374"/>
      <c r="S186" s="374"/>
      <c r="T186" s="374"/>
      <c r="U186" s="374"/>
      <c r="V186" s="376"/>
      <c r="W186" s="377"/>
      <c r="X186" s="377"/>
      <c r="Y186" s="377"/>
      <c r="Z186" s="377"/>
      <c r="AA186" s="377"/>
      <c r="AB186" s="377"/>
      <c r="AC186" s="377"/>
      <c r="AD186" s="377"/>
      <c r="AE186" s="377"/>
      <c r="AF186" s="377"/>
      <c r="AG186" s="378"/>
      <c r="AJ186" s="464">
        <v>1</v>
      </c>
    </row>
    <row r="187" spans="1:36" s="362" customFormat="1" ht="14.1" customHeight="1" x14ac:dyDescent="0.15">
      <c r="B187" s="373"/>
      <c r="C187" s="374"/>
      <c r="D187" s="374" t="s">
        <v>468</v>
      </c>
      <c r="E187" s="374"/>
      <c r="F187" s="374"/>
      <c r="G187" s="374" t="s">
        <v>469</v>
      </c>
      <c r="H187" s="374"/>
      <c r="I187" s="374"/>
      <c r="J187" s="374" t="s">
        <v>479</v>
      </c>
      <c r="K187" s="375"/>
      <c r="L187" s="374"/>
      <c r="M187" s="374"/>
      <c r="N187" s="374" t="s">
        <v>468</v>
      </c>
      <c r="O187" s="374"/>
      <c r="P187" s="374"/>
      <c r="Q187" s="374" t="s">
        <v>469</v>
      </c>
      <c r="R187" s="374"/>
      <c r="S187" s="374"/>
      <c r="T187" s="374" t="s">
        <v>479</v>
      </c>
      <c r="U187" s="374"/>
      <c r="V187" s="373"/>
      <c r="W187" s="374"/>
      <c r="X187" s="374"/>
      <c r="Y187" s="374"/>
      <c r="Z187" s="374"/>
      <c r="AA187" s="374"/>
      <c r="AB187" s="374"/>
      <c r="AC187" s="374"/>
      <c r="AD187" s="374"/>
      <c r="AE187" s="374"/>
      <c r="AF187" s="374"/>
      <c r="AG187" s="375"/>
      <c r="AJ187" s="464">
        <v>1</v>
      </c>
    </row>
    <row r="188" spans="1:36" s="362" customFormat="1" ht="14.1" customHeight="1" x14ac:dyDescent="0.15">
      <c r="B188" s="373"/>
      <c r="C188" s="374"/>
      <c r="D188" s="374"/>
      <c r="E188" s="374"/>
      <c r="F188" s="374"/>
      <c r="G188" s="374"/>
      <c r="H188" s="374"/>
      <c r="I188" s="374"/>
      <c r="J188" s="374"/>
      <c r="K188" s="375"/>
      <c r="L188" s="374"/>
      <c r="M188" s="374"/>
      <c r="N188" s="374"/>
      <c r="O188" s="374"/>
      <c r="P188" s="374"/>
      <c r="Q188" s="374"/>
      <c r="R188" s="374"/>
      <c r="S188" s="374"/>
      <c r="T188" s="374"/>
      <c r="U188" s="374"/>
      <c r="V188" s="373"/>
      <c r="W188" s="374"/>
      <c r="X188" s="374"/>
      <c r="Y188" s="374"/>
      <c r="Z188" s="374"/>
      <c r="AA188" s="374"/>
      <c r="AB188" s="374"/>
      <c r="AC188" s="374"/>
      <c r="AD188" s="374"/>
      <c r="AE188" s="374"/>
      <c r="AF188" s="374"/>
      <c r="AG188" s="375"/>
      <c r="AJ188" s="464">
        <v>1</v>
      </c>
    </row>
    <row r="189" spans="1:36" s="362" customFormat="1" ht="14.1" customHeight="1" x14ac:dyDescent="0.15">
      <c r="B189" s="379"/>
      <c r="C189" s="380"/>
      <c r="D189" s="380"/>
      <c r="E189" s="380"/>
      <c r="F189" s="380"/>
      <c r="G189" s="380"/>
      <c r="H189" s="380"/>
      <c r="I189" s="380"/>
      <c r="J189" s="380"/>
      <c r="K189" s="381"/>
      <c r="L189" s="380"/>
      <c r="M189" s="380"/>
      <c r="N189" s="380"/>
      <c r="O189" s="380"/>
      <c r="P189" s="380"/>
      <c r="Q189" s="380"/>
      <c r="R189" s="380"/>
      <c r="S189" s="380"/>
      <c r="T189" s="380"/>
      <c r="U189" s="381"/>
      <c r="V189" s="373"/>
      <c r="W189" s="374"/>
      <c r="X189" s="374"/>
      <c r="Y189" s="374"/>
      <c r="Z189" s="374"/>
      <c r="AA189" s="374"/>
      <c r="AB189" s="374"/>
      <c r="AC189" s="374"/>
      <c r="AD189" s="374"/>
      <c r="AE189" s="374"/>
      <c r="AF189" s="374"/>
      <c r="AG189" s="375"/>
      <c r="AJ189" s="464">
        <v>1</v>
      </c>
    </row>
    <row r="190" spans="1:36" s="362" customFormat="1" ht="14.1" customHeight="1" x14ac:dyDescent="0.15">
      <c r="B190" s="382"/>
      <c r="C190" s="383" t="s">
        <v>480</v>
      </c>
      <c r="D190" s="383"/>
      <c r="E190" s="383"/>
      <c r="F190" s="383"/>
      <c r="G190" s="383"/>
      <c r="H190" s="383"/>
      <c r="I190" s="383"/>
      <c r="J190" s="383" t="s">
        <v>481</v>
      </c>
      <c r="K190" s="384"/>
      <c r="L190" s="383"/>
      <c r="M190" s="383" t="s">
        <v>480</v>
      </c>
      <c r="N190" s="383"/>
      <c r="O190" s="383"/>
      <c r="P190" s="383"/>
      <c r="Q190" s="383"/>
      <c r="R190" s="383"/>
      <c r="S190" s="383"/>
      <c r="T190" s="383" t="s">
        <v>481</v>
      </c>
      <c r="U190" s="383"/>
      <c r="V190" s="373"/>
      <c r="W190" s="374"/>
      <c r="X190" s="374"/>
      <c r="Y190" s="374"/>
      <c r="Z190" s="374"/>
      <c r="AA190" s="374"/>
      <c r="AB190" s="374"/>
      <c r="AC190" s="374"/>
      <c r="AD190" s="374"/>
      <c r="AE190" s="374"/>
      <c r="AF190" s="374"/>
      <c r="AG190" s="375"/>
      <c r="AJ190" s="464">
        <v>1</v>
      </c>
    </row>
    <row r="191" spans="1:36" s="362" customFormat="1" ht="14.1" customHeight="1" x14ac:dyDescent="0.15">
      <c r="B191" s="373"/>
      <c r="C191" s="374"/>
      <c r="D191" s="374"/>
      <c r="E191" s="374"/>
      <c r="F191" s="374"/>
      <c r="G191" s="374"/>
      <c r="H191" s="374"/>
      <c r="I191" s="374"/>
      <c r="J191" s="374"/>
      <c r="K191" s="375"/>
      <c r="V191" s="373"/>
      <c r="W191" s="374"/>
      <c r="X191" s="374"/>
      <c r="Y191" s="374"/>
      <c r="Z191" s="374"/>
      <c r="AA191" s="374"/>
      <c r="AB191" s="374"/>
      <c r="AC191" s="374"/>
      <c r="AD191" s="374"/>
      <c r="AE191" s="374"/>
      <c r="AF191" s="374"/>
      <c r="AG191" s="375"/>
      <c r="AJ191" s="464">
        <v>1</v>
      </c>
    </row>
    <row r="192" spans="1:36" s="362" customFormat="1" ht="14.1" customHeight="1" x14ac:dyDescent="0.15">
      <c r="B192" s="382" t="s">
        <v>1477</v>
      </c>
      <c r="C192" s="383"/>
      <c r="D192" s="383"/>
      <c r="E192" s="383"/>
      <c r="F192" s="383"/>
      <c r="G192" s="383"/>
      <c r="H192" s="383"/>
      <c r="I192" s="383"/>
      <c r="J192" s="383"/>
      <c r="K192" s="384"/>
      <c r="L192" s="383" t="s">
        <v>1477</v>
      </c>
      <c r="M192" s="383"/>
      <c r="N192" s="383"/>
      <c r="O192" s="383"/>
      <c r="P192" s="383"/>
      <c r="Q192" s="383"/>
      <c r="R192" s="383"/>
      <c r="S192" s="383"/>
      <c r="T192" s="383"/>
      <c r="U192" s="383"/>
      <c r="V192" s="382"/>
      <c r="W192" s="383"/>
      <c r="X192" s="383"/>
      <c r="Y192" s="383"/>
      <c r="Z192" s="383"/>
      <c r="AA192" s="383"/>
      <c r="AB192" s="383"/>
      <c r="AC192" s="383"/>
      <c r="AD192" s="383"/>
      <c r="AE192" s="383"/>
      <c r="AF192" s="383"/>
      <c r="AG192" s="384"/>
      <c r="AJ192" s="464">
        <v>1</v>
      </c>
    </row>
    <row r="193" spans="1:36" s="362" customFormat="1" ht="14.1" customHeight="1" x14ac:dyDescent="0.15">
      <c r="B193" s="374"/>
      <c r="C193" s="374"/>
      <c r="D193" s="374"/>
      <c r="E193" s="374"/>
      <c r="F193" s="374"/>
      <c r="G193" s="374"/>
      <c r="H193" s="374"/>
      <c r="I193" s="374"/>
      <c r="J193" s="374"/>
      <c r="K193" s="374"/>
      <c r="L193" s="374"/>
      <c r="M193" s="374"/>
      <c r="N193" s="374"/>
      <c r="O193" s="374"/>
      <c r="P193" s="374"/>
      <c r="Q193" s="374"/>
      <c r="R193" s="374"/>
      <c r="S193" s="374"/>
      <c r="T193" s="374"/>
      <c r="U193" s="374"/>
      <c r="V193" s="374"/>
      <c r="W193" s="374"/>
      <c r="X193" s="374"/>
      <c r="Y193" s="374"/>
      <c r="Z193" s="374"/>
      <c r="AA193" s="374"/>
      <c r="AB193" s="374"/>
      <c r="AC193" s="374"/>
      <c r="AD193" s="374"/>
      <c r="AE193" s="374"/>
      <c r="AF193" s="374"/>
      <c r="AG193" s="374"/>
      <c r="AJ193" s="464">
        <v>1</v>
      </c>
    </row>
    <row r="194" spans="1:36" s="362" customFormat="1" ht="14.1" customHeight="1" x14ac:dyDescent="0.15">
      <c r="B194" s="374"/>
      <c r="C194" s="374"/>
      <c r="D194" s="374"/>
      <c r="E194" s="374"/>
      <c r="F194" s="374"/>
      <c r="G194" s="374"/>
      <c r="H194" s="374"/>
      <c r="I194" s="374"/>
      <c r="J194" s="374"/>
      <c r="K194" s="374"/>
      <c r="L194" s="374"/>
      <c r="M194" s="374"/>
      <c r="N194" s="374"/>
      <c r="O194" s="374"/>
      <c r="P194" s="374"/>
      <c r="Q194" s="374"/>
      <c r="R194" s="374"/>
      <c r="S194" s="374"/>
      <c r="T194" s="374"/>
      <c r="U194" s="374"/>
      <c r="V194" s="374"/>
      <c r="W194" s="374"/>
      <c r="X194" s="374"/>
      <c r="Y194" s="374"/>
      <c r="Z194" s="374"/>
      <c r="AA194" s="374"/>
      <c r="AB194" s="374"/>
      <c r="AC194" s="374"/>
      <c r="AD194" s="374"/>
      <c r="AE194" s="374"/>
      <c r="AF194" s="374"/>
      <c r="AG194" s="374"/>
      <c r="AJ194" s="464">
        <v>1</v>
      </c>
    </row>
    <row r="195" spans="1:36" s="362" customFormat="1" ht="14.1" customHeight="1" x14ac:dyDescent="0.15">
      <c r="B195" s="374"/>
      <c r="C195" s="374"/>
      <c r="D195" s="374"/>
      <c r="E195" s="374"/>
      <c r="F195" s="374"/>
      <c r="G195" s="374"/>
      <c r="H195" s="374"/>
      <c r="I195" s="374"/>
      <c r="J195" s="374"/>
      <c r="K195" s="374"/>
      <c r="L195" s="374"/>
      <c r="M195" s="374"/>
      <c r="N195" s="374"/>
      <c r="O195" s="374"/>
      <c r="P195" s="374"/>
      <c r="Q195" s="374"/>
      <c r="R195" s="374"/>
      <c r="S195" s="374"/>
      <c r="T195" s="374"/>
      <c r="U195" s="374"/>
      <c r="V195" s="374"/>
      <c r="W195" s="374"/>
      <c r="X195" s="374"/>
      <c r="Y195" s="374"/>
      <c r="Z195" s="374"/>
      <c r="AA195" s="374"/>
      <c r="AB195" s="374"/>
      <c r="AC195" s="374"/>
      <c r="AD195" s="374"/>
      <c r="AE195" s="374"/>
      <c r="AF195" s="374"/>
      <c r="AG195" s="374"/>
      <c r="AJ195" s="464">
        <v>1</v>
      </c>
    </row>
    <row r="196" spans="1:36" s="362" customFormat="1" ht="14.1" customHeight="1" x14ac:dyDescent="0.15">
      <c r="B196" s="374"/>
      <c r="C196" s="374"/>
      <c r="D196" s="374"/>
      <c r="E196" s="374"/>
      <c r="F196" s="374"/>
      <c r="G196" s="374"/>
      <c r="H196" s="374"/>
      <c r="I196" s="374"/>
      <c r="J196" s="374"/>
      <c r="K196" s="374"/>
      <c r="L196" s="374"/>
      <c r="M196" s="374"/>
      <c r="N196" s="374"/>
      <c r="O196" s="374"/>
      <c r="P196" s="374"/>
      <c r="Q196" s="374"/>
      <c r="R196" s="374"/>
      <c r="S196" s="374"/>
      <c r="T196" s="374"/>
      <c r="U196" s="374"/>
      <c r="V196" s="374"/>
      <c r="W196" s="374"/>
      <c r="X196" s="374"/>
      <c r="Y196" s="374"/>
      <c r="Z196" s="374"/>
      <c r="AA196" s="374"/>
      <c r="AB196" s="374"/>
      <c r="AC196" s="374"/>
      <c r="AD196" s="374"/>
      <c r="AE196" s="374"/>
      <c r="AF196" s="374"/>
      <c r="AG196" s="374"/>
      <c r="AJ196" s="464">
        <v>1</v>
      </c>
    </row>
    <row r="197" spans="1:36" s="362" customFormat="1" ht="14.1" customHeight="1" x14ac:dyDescent="0.15">
      <c r="AJ197" s="464">
        <v>1</v>
      </c>
    </row>
    <row r="198" spans="1:36" s="362" customFormat="1" ht="14.1" customHeight="1" x14ac:dyDescent="0.15">
      <c r="A198" s="362" t="s">
        <v>482</v>
      </c>
      <c r="AJ198" s="464">
        <v>1</v>
      </c>
    </row>
    <row r="199" spans="1:36" s="387" customFormat="1" ht="14.1" customHeight="1" x14ac:dyDescent="0.15">
      <c r="A199" s="385">
        <v>1</v>
      </c>
      <c r="B199" s="386" t="s">
        <v>1113</v>
      </c>
      <c r="C199" s="386"/>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c r="AG199" s="386"/>
      <c r="AH199" s="386"/>
      <c r="AI199" s="386"/>
      <c r="AJ199" s="464">
        <v>1</v>
      </c>
    </row>
    <row r="200" spans="1:36" s="387" customFormat="1" ht="14.1" customHeight="1" x14ac:dyDescent="0.15">
      <c r="A200" s="386"/>
      <c r="B200" s="386" t="s">
        <v>1114</v>
      </c>
      <c r="C200" s="386"/>
      <c r="D200" s="386"/>
      <c r="E200" s="386"/>
      <c r="F200" s="386"/>
      <c r="G200" s="386"/>
      <c r="H200" s="386"/>
      <c r="I200" s="466" t="s">
        <v>1115</v>
      </c>
      <c r="K200" s="386"/>
      <c r="M200" s="386"/>
      <c r="N200" s="386"/>
      <c r="O200" s="386"/>
      <c r="P200" s="386"/>
      <c r="Q200" s="386"/>
      <c r="R200" s="386"/>
      <c r="S200" s="386"/>
      <c r="T200" s="386"/>
      <c r="U200" s="386"/>
      <c r="V200" s="386"/>
      <c r="W200" s="386"/>
      <c r="X200" s="386"/>
      <c r="Y200" s="386"/>
      <c r="Z200" s="386"/>
      <c r="AA200" s="386"/>
      <c r="AB200" s="386"/>
      <c r="AC200" s="386"/>
      <c r="AD200" s="386"/>
      <c r="AE200" s="386"/>
      <c r="AF200" s="386"/>
      <c r="AG200" s="386"/>
      <c r="AH200" s="386"/>
      <c r="AI200" s="386"/>
      <c r="AJ200" s="464">
        <v>1</v>
      </c>
    </row>
    <row r="201" spans="1:36" s="387" customFormat="1" ht="14.1" customHeight="1" x14ac:dyDescent="0.15">
      <c r="A201" s="386"/>
      <c r="B201" s="386" t="s">
        <v>1116</v>
      </c>
      <c r="C201" s="386"/>
      <c r="D201" s="386"/>
      <c r="E201" s="386"/>
      <c r="F201" s="386"/>
      <c r="G201" s="386"/>
      <c r="H201" s="386"/>
      <c r="I201" s="386" t="s">
        <v>1117</v>
      </c>
      <c r="K201" s="386"/>
      <c r="M201" s="386"/>
      <c r="N201" s="386"/>
      <c r="O201" s="386"/>
      <c r="P201" s="386"/>
      <c r="Q201" s="386"/>
      <c r="R201" s="386"/>
      <c r="S201" s="386"/>
      <c r="T201" s="386"/>
      <c r="U201" s="386"/>
      <c r="V201" s="386"/>
      <c r="W201" s="386"/>
      <c r="X201" s="386"/>
      <c r="Y201" s="386"/>
      <c r="Z201" s="386"/>
      <c r="AA201" s="386"/>
      <c r="AB201" s="386"/>
      <c r="AC201" s="386"/>
      <c r="AD201" s="386"/>
      <c r="AE201" s="386"/>
      <c r="AF201" s="386"/>
      <c r="AG201" s="386"/>
      <c r="AH201" s="386"/>
      <c r="AI201" s="386"/>
      <c r="AJ201" s="464">
        <v>1</v>
      </c>
    </row>
    <row r="202" spans="1:36" s="387" customFormat="1" ht="14.1" customHeight="1" x14ac:dyDescent="0.15">
      <c r="A202" s="386"/>
      <c r="B202" s="386" t="s">
        <v>1118</v>
      </c>
      <c r="C202" s="386"/>
      <c r="D202" s="386"/>
      <c r="E202" s="386"/>
      <c r="F202" s="386"/>
      <c r="G202" s="386"/>
      <c r="H202" s="386"/>
      <c r="I202" s="386" t="s">
        <v>1119</v>
      </c>
      <c r="K202" s="386"/>
      <c r="M202" s="386"/>
      <c r="N202" s="386"/>
      <c r="O202" s="386"/>
      <c r="P202" s="386"/>
      <c r="Q202" s="386"/>
      <c r="R202" s="386"/>
      <c r="S202" s="386"/>
      <c r="T202" s="386"/>
      <c r="U202" s="386"/>
      <c r="V202" s="386"/>
      <c r="W202" s="386"/>
      <c r="X202" s="386"/>
      <c r="Y202" s="386"/>
      <c r="Z202" s="386"/>
      <c r="AA202" s="386"/>
      <c r="AB202" s="386"/>
      <c r="AC202" s="386"/>
      <c r="AD202" s="386"/>
      <c r="AE202" s="386"/>
      <c r="AF202" s="386"/>
      <c r="AG202" s="386"/>
      <c r="AH202" s="386"/>
      <c r="AI202" s="386"/>
      <c r="AJ202" s="464">
        <v>1</v>
      </c>
    </row>
    <row r="203" spans="1:36" s="387" customFormat="1" ht="14.1" customHeight="1" x14ac:dyDescent="0.15">
      <c r="A203" s="386"/>
      <c r="B203" s="386" t="s">
        <v>1120</v>
      </c>
      <c r="C203" s="386"/>
      <c r="D203" s="386"/>
      <c r="E203" s="386"/>
      <c r="F203" s="386"/>
      <c r="G203" s="386"/>
      <c r="H203" s="386"/>
      <c r="I203" s="386" t="s">
        <v>1121</v>
      </c>
      <c r="K203" s="386"/>
      <c r="M203" s="386"/>
      <c r="N203" s="386"/>
      <c r="O203" s="386"/>
      <c r="P203" s="386"/>
      <c r="Q203" s="386"/>
      <c r="R203" s="386"/>
      <c r="S203" s="386"/>
      <c r="T203" s="386"/>
      <c r="U203" s="386"/>
      <c r="V203" s="386"/>
      <c r="W203" s="386"/>
      <c r="X203" s="386"/>
      <c r="Y203" s="386"/>
      <c r="Z203" s="386"/>
      <c r="AA203" s="386"/>
      <c r="AB203" s="386"/>
      <c r="AC203" s="386"/>
      <c r="AD203" s="386"/>
      <c r="AE203" s="386"/>
      <c r="AF203" s="386"/>
      <c r="AG203" s="386"/>
      <c r="AH203" s="386"/>
      <c r="AI203" s="386"/>
      <c r="AJ203" s="464">
        <v>1</v>
      </c>
    </row>
    <row r="204" spans="1:36" s="387" customFormat="1" ht="14.1" customHeight="1" x14ac:dyDescent="0.15">
      <c r="A204" s="385">
        <v>2</v>
      </c>
      <c r="B204" s="822" t="s">
        <v>1122</v>
      </c>
      <c r="C204" s="822"/>
      <c r="D204" s="822"/>
      <c r="E204" s="822"/>
      <c r="F204" s="822"/>
      <c r="G204" s="822"/>
      <c r="H204" s="822"/>
      <c r="I204" s="822"/>
      <c r="J204" s="822"/>
      <c r="K204" s="822"/>
      <c r="L204" s="822"/>
      <c r="M204" s="822"/>
      <c r="N204" s="822"/>
      <c r="O204" s="822"/>
      <c r="P204" s="822"/>
      <c r="Q204" s="822"/>
      <c r="R204" s="822"/>
      <c r="S204" s="822"/>
      <c r="T204" s="822"/>
      <c r="U204" s="822"/>
      <c r="V204" s="822"/>
      <c r="W204" s="822"/>
      <c r="X204" s="822"/>
      <c r="Y204" s="822"/>
      <c r="Z204" s="822"/>
      <c r="AA204" s="822"/>
      <c r="AB204" s="822"/>
      <c r="AC204" s="822"/>
      <c r="AD204" s="822"/>
      <c r="AE204" s="822"/>
      <c r="AF204" s="822"/>
      <c r="AG204" s="822"/>
      <c r="AH204" s="822"/>
      <c r="AI204" s="822"/>
      <c r="AJ204" s="464">
        <v>1</v>
      </c>
    </row>
    <row r="205" spans="1:36" s="387" customFormat="1" ht="14.1" customHeight="1" x14ac:dyDescent="0.15">
      <c r="A205" s="385">
        <v>3</v>
      </c>
      <c r="B205" s="822" t="s">
        <v>1123</v>
      </c>
      <c r="C205" s="822"/>
      <c r="D205" s="822"/>
      <c r="E205" s="822"/>
      <c r="F205" s="822"/>
      <c r="G205" s="822"/>
      <c r="H205" s="822"/>
      <c r="I205" s="822"/>
      <c r="J205" s="822"/>
      <c r="K205" s="822"/>
      <c r="L205" s="822"/>
      <c r="M205" s="822"/>
      <c r="N205" s="822"/>
      <c r="O205" s="822"/>
      <c r="P205" s="822"/>
      <c r="Q205" s="822"/>
      <c r="R205" s="822"/>
      <c r="S205" s="822"/>
      <c r="T205" s="822"/>
      <c r="U205" s="822"/>
      <c r="V205" s="822"/>
      <c r="W205" s="822"/>
      <c r="X205" s="822"/>
      <c r="Y205" s="822"/>
      <c r="Z205" s="822"/>
      <c r="AA205" s="822"/>
      <c r="AB205" s="822"/>
      <c r="AC205" s="822"/>
      <c r="AD205" s="822"/>
      <c r="AE205" s="822"/>
      <c r="AF205" s="822"/>
      <c r="AG205" s="822"/>
      <c r="AH205" s="822"/>
      <c r="AI205" s="388"/>
      <c r="AJ205" s="464">
        <v>1</v>
      </c>
    </row>
    <row r="206" spans="1:36" s="387" customFormat="1" ht="14.1" customHeight="1" x14ac:dyDescent="0.15">
      <c r="A206" s="385"/>
      <c r="B206" s="822"/>
      <c r="C206" s="822"/>
      <c r="D206" s="822"/>
      <c r="E206" s="822"/>
      <c r="F206" s="822"/>
      <c r="G206" s="822"/>
      <c r="H206" s="822"/>
      <c r="I206" s="822"/>
      <c r="J206" s="822"/>
      <c r="K206" s="822"/>
      <c r="L206" s="822"/>
      <c r="M206" s="822"/>
      <c r="N206" s="822"/>
      <c r="O206" s="822"/>
      <c r="P206" s="822"/>
      <c r="Q206" s="822"/>
      <c r="R206" s="822"/>
      <c r="S206" s="822"/>
      <c r="T206" s="822"/>
      <c r="U206" s="822"/>
      <c r="V206" s="822"/>
      <c r="W206" s="822"/>
      <c r="X206" s="822"/>
      <c r="Y206" s="822"/>
      <c r="Z206" s="822"/>
      <c r="AA206" s="822"/>
      <c r="AB206" s="822"/>
      <c r="AC206" s="822"/>
      <c r="AD206" s="822"/>
      <c r="AE206" s="822"/>
      <c r="AF206" s="822"/>
      <c r="AG206" s="822"/>
      <c r="AH206" s="822"/>
      <c r="AI206" s="388"/>
      <c r="AJ206" s="464">
        <v>1</v>
      </c>
    </row>
    <row r="207" spans="1:36" s="387" customFormat="1" ht="14.1" customHeight="1" x14ac:dyDescent="0.15">
      <c r="A207" s="385"/>
      <c r="B207" s="822"/>
      <c r="C207" s="822"/>
      <c r="D207" s="822"/>
      <c r="E207" s="822"/>
      <c r="F207" s="822"/>
      <c r="G207" s="822"/>
      <c r="H207" s="822"/>
      <c r="I207" s="822"/>
      <c r="J207" s="822"/>
      <c r="K207" s="822"/>
      <c r="L207" s="822"/>
      <c r="M207" s="822"/>
      <c r="N207" s="822"/>
      <c r="O207" s="822"/>
      <c r="P207" s="822"/>
      <c r="Q207" s="822"/>
      <c r="R207" s="822"/>
      <c r="S207" s="822"/>
      <c r="T207" s="822"/>
      <c r="U207" s="822"/>
      <c r="V207" s="822"/>
      <c r="W207" s="822"/>
      <c r="X207" s="822"/>
      <c r="Y207" s="822"/>
      <c r="Z207" s="822"/>
      <c r="AA207" s="822"/>
      <c r="AB207" s="822"/>
      <c r="AC207" s="822"/>
      <c r="AD207" s="822"/>
      <c r="AE207" s="822"/>
      <c r="AF207" s="822"/>
      <c r="AG207" s="822"/>
      <c r="AH207" s="822"/>
      <c r="AI207" s="388"/>
      <c r="AJ207" s="464">
        <v>1</v>
      </c>
    </row>
    <row r="208" spans="1:36" s="387" customFormat="1" ht="14.1" customHeight="1" x14ac:dyDescent="0.15">
      <c r="A208" s="385"/>
      <c r="B208" s="822"/>
      <c r="C208" s="822"/>
      <c r="D208" s="822"/>
      <c r="E208" s="822"/>
      <c r="F208" s="822"/>
      <c r="G208" s="822"/>
      <c r="H208" s="822"/>
      <c r="I208" s="822"/>
      <c r="J208" s="822"/>
      <c r="K208" s="822"/>
      <c r="L208" s="822"/>
      <c r="M208" s="822"/>
      <c r="N208" s="822"/>
      <c r="O208" s="822"/>
      <c r="P208" s="822"/>
      <c r="Q208" s="822"/>
      <c r="R208" s="822"/>
      <c r="S208" s="822"/>
      <c r="T208" s="822"/>
      <c r="U208" s="822"/>
      <c r="V208" s="822"/>
      <c r="W208" s="822"/>
      <c r="X208" s="822"/>
      <c r="Y208" s="822"/>
      <c r="Z208" s="822"/>
      <c r="AA208" s="822"/>
      <c r="AB208" s="822"/>
      <c r="AC208" s="822"/>
      <c r="AD208" s="822"/>
      <c r="AE208" s="822"/>
      <c r="AF208" s="822"/>
      <c r="AG208" s="822"/>
      <c r="AH208" s="822"/>
      <c r="AI208" s="388"/>
      <c r="AJ208" s="464">
        <v>1</v>
      </c>
    </row>
    <row r="209" spans="1:36" s="387" customFormat="1" ht="14.1" customHeight="1" x14ac:dyDescent="0.15">
      <c r="A209" s="385"/>
      <c r="B209" s="822"/>
      <c r="C209" s="822"/>
      <c r="D209" s="822"/>
      <c r="E209" s="822"/>
      <c r="F209" s="822"/>
      <c r="G209" s="822"/>
      <c r="H209" s="822"/>
      <c r="I209" s="822"/>
      <c r="J209" s="822"/>
      <c r="K209" s="822"/>
      <c r="L209" s="822"/>
      <c r="M209" s="822"/>
      <c r="N209" s="822"/>
      <c r="O209" s="822"/>
      <c r="P209" s="822"/>
      <c r="Q209" s="822"/>
      <c r="R209" s="822"/>
      <c r="S209" s="822"/>
      <c r="T209" s="822"/>
      <c r="U209" s="822"/>
      <c r="V209" s="822"/>
      <c r="W209" s="822"/>
      <c r="X209" s="822"/>
      <c r="Y209" s="822"/>
      <c r="Z209" s="822"/>
      <c r="AA209" s="822"/>
      <c r="AB209" s="822"/>
      <c r="AC209" s="822"/>
      <c r="AD209" s="822"/>
      <c r="AE209" s="822"/>
      <c r="AF209" s="822"/>
      <c r="AG209" s="822"/>
      <c r="AH209" s="822"/>
      <c r="AI209" s="388"/>
      <c r="AJ209" s="464">
        <v>1</v>
      </c>
    </row>
    <row r="210" spans="1:36" s="387" customFormat="1" ht="14.1" customHeight="1" x14ac:dyDescent="0.15">
      <c r="A210" s="385"/>
      <c r="B210" s="822"/>
      <c r="C210" s="822"/>
      <c r="D210" s="822"/>
      <c r="E210" s="822"/>
      <c r="F210" s="822"/>
      <c r="G210" s="822"/>
      <c r="H210" s="822"/>
      <c r="I210" s="822"/>
      <c r="J210" s="822"/>
      <c r="K210" s="822"/>
      <c r="L210" s="822"/>
      <c r="M210" s="822"/>
      <c r="N210" s="822"/>
      <c r="O210" s="822"/>
      <c r="P210" s="822"/>
      <c r="Q210" s="822"/>
      <c r="R210" s="822"/>
      <c r="S210" s="822"/>
      <c r="T210" s="822"/>
      <c r="U210" s="822"/>
      <c r="V210" s="822"/>
      <c r="W210" s="822"/>
      <c r="X210" s="822"/>
      <c r="Y210" s="822"/>
      <c r="Z210" s="822"/>
      <c r="AA210" s="822"/>
      <c r="AB210" s="822"/>
      <c r="AC210" s="822"/>
      <c r="AD210" s="822"/>
      <c r="AE210" s="822"/>
      <c r="AF210" s="822"/>
      <c r="AG210" s="822"/>
      <c r="AH210" s="822"/>
      <c r="AI210" s="388"/>
      <c r="AJ210" s="464">
        <v>1</v>
      </c>
    </row>
    <row r="211" spans="1:36" s="362" customFormat="1" ht="14.1" customHeight="1" x14ac:dyDescent="0.15">
      <c r="A211" s="389"/>
      <c r="B211" s="390"/>
      <c r="C211" s="390"/>
      <c r="D211" s="390"/>
      <c r="E211" s="390"/>
      <c r="F211" s="390"/>
      <c r="G211" s="390"/>
      <c r="H211" s="390"/>
      <c r="I211" s="390"/>
      <c r="J211" s="390"/>
      <c r="K211" s="390"/>
      <c r="L211" s="390"/>
      <c r="M211" s="390"/>
      <c r="N211" s="390"/>
      <c r="O211" s="390"/>
      <c r="P211" s="390"/>
      <c r="Q211" s="390"/>
      <c r="R211" s="390"/>
      <c r="S211" s="390"/>
      <c r="T211" s="390"/>
      <c r="U211" s="390"/>
      <c r="V211" s="390"/>
      <c r="W211" s="390"/>
      <c r="X211" s="390"/>
      <c r="Y211" s="390"/>
      <c r="Z211" s="390"/>
      <c r="AA211" s="390"/>
      <c r="AB211" s="390"/>
      <c r="AC211" s="390"/>
      <c r="AD211" s="390"/>
      <c r="AE211" s="390"/>
      <c r="AF211" s="390"/>
      <c r="AG211" s="390"/>
      <c r="AH211" s="390"/>
      <c r="AI211" s="390"/>
      <c r="AJ211" s="464">
        <v>1</v>
      </c>
    </row>
    <row r="212" spans="1:36" s="362" customFormat="1" ht="14.1" customHeight="1" x14ac:dyDescent="0.15">
      <c r="A212" s="389"/>
      <c r="B212" s="390"/>
      <c r="C212" s="390"/>
      <c r="D212" s="390"/>
      <c r="E212" s="390"/>
      <c r="F212" s="390"/>
      <c r="G212" s="390"/>
      <c r="H212" s="390"/>
      <c r="I212" s="390"/>
      <c r="J212" s="390"/>
      <c r="K212" s="390"/>
      <c r="L212" s="390"/>
      <c r="M212" s="390"/>
      <c r="N212" s="390"/>
      <c r="O212" s="390"/>
      <c r="P212" s="764" t="s">
        <v>1337</v>
      </c>
      <c r="Q212" s="764"/>
      <c r="R212" s="764"/>
      <c r="S212" s="764"/>
      <c r="T212" s="390"/>
      <c r="U212" s="390"/>
      <c r="V212" s="390"/>
      <c r="W212" s="390"/>
      <c r="X212" s="390"/>
      <c r="Y212" s="390"/>
      <c r="Z212" s="390"/>
      <c r="AA212" s="390"/>
      <c r="AB212" s="390"/>
      <c r="AC212" s="390"/>
      <c r="AD212" s="390"/>
      <c r="AE212" s="390"/>
      <c r="AF212" s="390"/>
      <c r="AG212" s="390"/>
      <c r="AH212" s="390"/>
      <c r="AI212" s="390"/>
      <c r="AJ212" s="505">
        <v>1</v>
      </c>
    </row>
    <row r="213" spans="1:36" s="362" customFormat="1" ht="14.1" customHeight="1" x14ac:dyDescent="0.15">
      <c r="A213" s="389"/>
      <c r="B213" s="496" t="s">
        <v>1315</v>
      </c>
      <c r="C213" s="390"/>
      <c r="D213" s="390"/>
      <c r="E213" s="390"/>
      <c r="F213" s="390"/>
      <c r="G213" s="390"/>
      <c r="H213" s="390"/>
      <c r="I213" s="390"/>
      <c r="J213" s="390"/>
      <c r="K213" s="390"/>
      <c r="L213" s="390"/>
      <c r="M213" s="390"/>
      <c r="N213" s="390"/>
      <c r="O213" s="390"/>
      <c r="P213" s="390"/>
      <c r="Q213" s="390"/>
      <c r="R213" s="390"/>
      <c r="S213" s="390"/>
      <c r="T213" s="390"/>
      <c r="U213" s="390"/>
      <c r="V213" s="390"/>
      <c r="W213" s="390"/>
      <c r="X213" s="390"/>
      <c r="Y213" s="390"/>
      <c r="Z213" s="390"/>
      <c r="AA213" s="390"/>
      <c r="AB213" s="390"/>
      <c r="AC213" s="390"/>
      <c r="AD213" s="390"/>
      <c r="AE213" s="390"/>
      <c r="AF213" s="390"/>
      <c r="AG213" s="390"/>
      <c r="AH213" s="390"/>
      <c r="AI213" s="390"/>
      <c r="AJ213" s="505">
        <v>1</v>
      </c>
    </row>
    <row r="214" spans="1:36" s="362" customFormat="1" ht="14.1" customHeight="1" x14ac:dyDescent="0.15">
      <c r="A214" s="389"/>
      <c r="B214" s="494" t="s">
        <v>1314</v>
      </c>
      <c r="C214" s="487"/>
      <c r="D214" s="487"/>
      <c r="E214" s="487"/>
      <c r="F214" s="487"/>
      <c r="G214" s="487"/>
      <c r="H214" s="487"/>
      <c r="I214" s="487"/>
      <c r="J214" s="487"/>
      <c r="K214" s="487"/>
      <c r="L214" s="487"/>
      <c r="M214" s="487"/>
      <c r="N214" s="487"/>
      <c r="O214" s="487"/>
      <c r="P214" s="487"/>
      <c r="Q214" s="487"/>
      <c r="R214" s="487"/>
      <c r="S214" s="487"/>
      <c r="T214" s="487"/>
      <c r="U214" s="487"/>
      <c r="V214" s="487"/>
      <c r="W214" s="487"/>
      <c r="X214" s="487"/>
      <c r="Y214" s="487"/>
      <c r="Z214" s="487"/>
      <c r="AA214" s="487"/>
      <c r="AB214" s="487"/>
      <c r="AC214" s="487"/>
      <c r="AD214" s="487"/>
      <c r="AE214" s="487"/>
      <c r="AF214" s="487"/>
      <c r="AG214" s="487"/>
      <c r="AH214" s="491"/>
      <c r="AI214" s="390"/>
      <c r="AJ214" s="505">
        <v>1</v>
      </c>
    </row>
    <row r="215" spans="1:36" s="362" customFormat="1" ht="14.1" customHeight="1" x14ac:dyDescent="0.15">
      <c r="A215" s="389"/>
      <c r="B215" s="493"/>
      <c r="C215" s="488"/>
      <c r="D215" s="544" t="s">
        <v>1429</v>
      </c>
      <c r="E215" s="544"/>
      <c r="F215" s="544"/>
      <c r="G215" s="544"/>
      <c r="H215" s="544"/>
      <c r="I215" s="544"/>
      <c r="J215" s="544"/>
      <c r="K215" s="742">
        <f>IF(入力シート!I197="",I!I22,入力シート!I197)</f>
        <v>0</v>
      </c>
      <c r="L215" s="742"/>
      <c r="M215" s="742"/>
      <c r="N215" s="742"/>
      <c r="O215" s="742"/>
      <c r="P215" s="742"/>
      <c r="Q215" s="742"/>
      <c r="R215" s="742"/>
      <c r="S215" s="742"/>
      <c r="T215" s="742"/>
      <c r="U215" s="742"/>
      <c r="V215" s="742"/>
      <c r="W215" s="742"/>
      <c r="X215" s="742"/>
      <c r="Y215" s="742"/>
      <c r="Z215" s="742"/>
      <c r="AA215" s="742"/>
      <c r="AB215" s="742"/>
      <c r="AC215" s="742"/>
      <c r="AD215" s="742"/>
      <c r="AE215" s="742"/>
      <c r="AF215" s="742"/>
      <c r="AG215" s="742"/>
      <c r="AH215" s="491"/>
      <c r="AI215" s="390"/>
      <c r="AJ215" s="505">
        <v>1</v>
      </c>
    </row>
    <row r="216" spans="1:36" s="362" customFormat="1" ht="14.1" customHeight="1" x14ac:dyDescent="0.15">
      <c r="A216" s="389"/>
      <c r="B216" s="493"/>
      <c r="C216" s="488"/>
      <c r="D216" s="503" t="s">
        <v>1320</v>
      </c>
      <c r="E216" s="488"/>
      <c r="F216" s="488"/>
      <c r="G216" s="488"/>
      <c r="H216" s="488"/>
      <c r="I216" s="488"/>
      <c r="J216" s="488"/>
      <c r="K216" s="742">
        <f>IF(入力シート!I198="",I!I23,入力シート!I198)</f>
        <v>0</v>
      </c>
      <c r="L216" s="742"/>
      <c r="M216" s="742"/>
      <c r="N216" s="742"/>
      <c r="O216" s="742"/>
      <c r="P216" s="742"/>
      <c r="Q216" s="742"/>
      <c r="R216" s="742"/>
      <c r="S216" s="742"/>
      <c r="T216" s="742"/>
      <c r="U216" s="742"/>
      <c r="V216" s="742"/>
      <c r="W216" s="742"/>
      <c r="X216" s="742"/>
      <c r="Y216" s="742"/>
      <c r="Z216" s="742"/>
      <c r="AA216" s="742"/>
      <c r="AB216" s="742"/>
      <c r="AC216" s="742"/>
      <c r="AD216" s="742"/>
      <c r="AE216" s="742"/>
      <c r="AF216" s="742"/>
      <c r="AG216" s="742"/>
      <c r="AH216" s="491"/>
      <c r="AI216" s="390"/>
      <c r="AJ216" s="505">
        <v>1</v>
      </c>
    </row>
    <row r="217" spans="1:36" s="362" customFormat="1" ht="14.1" customHeight="1" x14ac:dyDescent="0.15">
      <c r="A217" s="389"/>
      <c r="B217" s="493"/>
      <c r="C217" s="488"/>
      <c r="D217" s="488"/>
      <c r="E217" s="488"/>
      <c r="F217" s="488"/>
      <c r="G217" s="488"/>
      <c r="H217" s="488"/>
      <c r="I217" s="488"/>
      <c r="J217" s="488"/>
      <c r="K217" s="742">
        <f>IF(入力シート!I199="",I!I24,入力シート!I199)</f>
        <v>0</v>
      </c>
      <c r="L217" s="742"/>
      <c r="M217" s="742"/>
      <c r="N217" s="742"/>
      <c r="O217" s="742"/>
      <c r="P217" s="742"/>
      <c r="Q217" s="742"/>
      <c r="R217" s="742"/>
      <c r="S217" s="742"/>
      <c r="T217" s="742"/>
      <c r="U217" s="742"/>
      <c r="V217" s="742"/>
      <c r="W217" s="742"/>
      <c r="X217" s="742"/>
      <c r="Y217" s="742"/>
      <c r="Z217" s="742"/>
      <c r="AA217" s="742"/>
      <c r="AB217" s="742"/>
      <c r="AC217" s="742"/>
      <c r="AD217" s="742"/>
      <c r="AE217" s="742"/>
      <c r="AF217" s="742"/>
      <c r="AG217" s="742"/>
      <c r="AH217" s="491"/>
      <c r="AI217" s="390"/>
      <c r="AJ217" s="505">
        <v>1</v>
      </c>
    </row>
    <row r="218" spans="1:36" s="362" customFormat="1" ht="14.1" customHeight="1" x14ac:dyDescent="0.15">
      <c r="A218" s="389"/>
      <c r="B218" s="493"/>
      <c r="C218" s="488"/>
      <c r="D218" s="503" t="s">
        <v>1321</v>
      </c>
      <c r="E218" s="488"/>
      <c r="F218" s="488"/>
      <c r="G218" s="488"/>
      <c r="H218" s="488"/>
      <c r="I218" s="488"/>
      <c r="J218" s="488"/>
      <c r="K218" s="742">
        <f>IF(入力シート!I200="",I!I25,入力シート!I200)</f>
        <v>0</v>
      </c>
      <c r="L218" s="742"/>
      <c r="M218" s="742"/>
      <c r="N218" s="742"/>
      <c r="O218" s="533"/>
      <c r="P218" s="533"/>
      <c r="Q218" s="533"/>
      <c r="R218" s="533"/>
      <c r="S218" s="533"/>
      <c r="T218" s="533"/>
      <c r="U218" s="533"/>
      <c r="V218" s="533"/>
      <c r="W218" s="533"/>
      <c r="X218" s="533"/>
      <c r="Y218" s="533"/>
      <c r="Z218" s="533"/>
      <c r="AA218" s="533"/>
      <c r="AB218" s="533"/>
      <c r="AC218" s="533"/>
      <c r="AD218" s="542"/>
      <c r="AE218" s="542"/>
      <c r="AF218" s="542"/>
      <c r="AG218" s="542"/>
      <c r="AH218" s="491"/>
      <c r="AI218" s="390"/>
      <c r="AJ218" s="505">
        <v>1</v>
      </c>
    </row>
    <row r="219" spans="1:36" s="362" customFormat="1" ht="14.1" customHeight="1" x14ac:dyDescent="0.15">
      <c r="A219" s="389"/>
      <c r="B219" s="493"/>
      <c r="C219" s="488"/>
      <c r="D219" s="503" t="s">
        <v>1322</v>
      </c>
      <c r="E219" s="488"/>
      <c r="F219" s="488"/>
      <c r="G219" s="488"/>
      <c r="H219" s="488"/>
      <c r="I219" s="488"/>
      <c r="J219" s="488"/>
      <c r="K219" s="742">
        <f>IF(入力シート!I201="",I!I26,入力シート!I201)</f>
        <v>0</v>
      </c>
      <c r="L219" s="742"/>
      <c r="M219" s="742"/>
      <c r="N219" s="742"/>
      <c r="O219" s="742"/>
      <c r="P219" s="742"/>
      <c r="Q219" s="742"/>
      <c r="R219" s="742"/>
      <c r="S219" s="742"/>
      <c r="T219" s="742"/>
      <c r="U219" s="742"/>
      <c r="V219" s="742"/>
      <c r="W219" s="742"/>
      <c r="X219" s="742"/>
      <c r="Y219" s="742"/>
      <c r="Z219" s="742"/>
      <c r="AA219" s="742"/>
      <c r="AB219" s="742"/>
      <c r="AC219" s="742"/>
      <c r="AD219" s="742"/>
      <c r="AE219" s="742"/>
      <c r="AF219" s="742"/>
      <c r="AG219" s="742"/>
      <c r="AH219" s="491"/>
      <c r="AI219" s="390"/>
      <c r="AJ219" s="505">
        <v>1</v>
      </c>
    </row>
    <row r="220" spans="1:36" s="362" customFormat="1" ht="14.1" customHeight="1" x14ac:dyDescent="0.15">
      <c r="A220" s="389"/>
      <c r="B220" s="493"/>
      <c r="C220" s="488"/>
      <c r="D220" s="503" t="s">
        <v>1323</v>
      </c>
      <c r="E220" s="488"/>
      <c r="F220" s="488"/>
      <c r="G220" s="488"/>
      <c r="H220" s="488"/>
      <c r="I220" s="488"/>
      <c r="J220" s="488"/>
      <c r="K220" s="742">
        <f>IF(入力シート!I202="",I!I27,入力シート!I202)</f>
        <v>0</v>
      </c>
      <c r="L220" s="742"/>
      <c r="M220" s="742"/>
      <c r="N220" s="742"/>
      <c r="O220" s="742"/>
      <c r="P220" s="742"/>
      <c r="Q220" s="742"/>
      <c r="R220" s="742"/>
      <c r="S220" s="533"/>
      <c r="T220" s="533"/>
      <c r="U220" s="533"/>
      <c r="V220" s="533"/>
      <c r="W220" s="533"/>
      <c r="X220" s="533"/>
      <c r="Y220" s="533"/>
      <c r="Z220" s="533"/>
      <c r="AA220" s="533"/>
      <c r="AB220" s="533"/>
      <c r="AC220" s="533"/>
      <c r="AD220" s="542"/>
      <c r="AE220" s="542"/>
      <c r="AF220" s="542"/>
      <c r="AG220" s="542"/>
      <c r="AH220" s="491"/>
      <c r="AI220" s="390"/>
      <c r="AJ220" s="505">
        <v>1</v>
      </c>
    </row>
    <row r="221" spans="1:36" s="362" customFormat="1" ht="14.1" customHeight="1" x14ac:dyDescent="0.15">
      <c r="A221" s="389"/>
      <c r="B221" s="501"/>
      <c r="C221" s="502"/>
      <c r="D221" s="502"/>
      <c r="E221" s="502"/>
      <c r="F221" s="502"/>
      <c r="G221" s="502"/>
      <c r="H221" s="502"/>
      <c r="I221" s="502"/>
      <c r="J221" s="502"/>
      <c r="K221" s="340"/>
      <c r="L221" s="340"/>
      <c r="M221" s="340"/>
      <c r="N221" s="340"/>
      <c r="O221" s="340"/>
      <c r="P221" s="340"/>
      <c r="Q221" s="340"/>
      <c r="R221" s="340"/>
      <c r="S221" s="340"/>
      <c r="T221" s="340"/>
      <c r="U221" s="340"/>
      <c r="V221" s="340"/>
      <c r="W221" s="340"/>
      <c r="X221" s="340"/>
      <c r="Y221" s="340"/>
      <c r="Z221" s="340"/>
      <c r="AA221" s="340"/>
      <c r="AB221" s="340"/>
      <c r="AC221" s="340"/>
      <c r="AD221" s="340"/>
      <c r="AE221" s="340"/>
      <c r="AF221" s="340"/>
      <c r="AG221" s="340"/>
      <c r="AH221" s="491"/>
      <c r="AI221" s="390"/>
      <c r="AJ221" s="505">
        <v>1</v>
      </c>
    </row>
    <row r="222" spans="1:36" s="362" customFormat="1" ht="14.1" customHeight="1" x14ac:dyDescent="0.15">
      <c r="A222" s="389"/>
      <c r="B222" s="497" t="s">
        <v>1316</v>
      </c>
      <c r="C222" s="500"/>
      <c r="D222" s="500"/>
      <c r="E222" s="500"/>
      <c r="F222" s="500"/>
      <c r="G222" s="500"/>
      <c r="H222" s="500"/>
      <c r="I222" s="500"/>
      <c r="J222" s="500"/>
      <c r="K222" s="312"/>
      <c r="L222" s="312"/>
      <c r="M222" s="312"/>
      <c r="N222" s="312"/>
      <c r="O222" s="312"/>
      <c r="P222" s="312"/>
      <c r="Q222" s="312"/>
      <c r="R222" s="312"/>
      <c r="S222" s="312"/>
      <c r="T222" s="312"/>
      <c r="U222" s="312"/>
      <c r="V222" s="312"/>
      <c r="W222" s="312"/>
      <c r="X222" s="312"/>
      <c r="Y222" s="312"/>
      <c r="Z222" s="312"/>
      <c r="AA222" s="312"/>
      <c r="AB222" s="312"/>
      <c r="AC222" s="312"/>
      <c r="AD222" s="312"/>
      <c r="AE222" s="312"/>
      <c r="AF222" s="312"/>
      <c r="AG222" s="312"/>
      <c r="AH222" s="497"/>
      <c r="AI222" s="390"/>
      <c r="AJ222" s="505">
        <v>1</v>
      </c>
    </row>
    <row r="223" spans="1:36" s="362" customFormat="1" ht="14.1" customHeight="1" x14ac:dyDescent="0.15">
      <c r="A223" s="389"/>
      <c r="B223" s="497"/>
      <c r="C223" s="500"/>
      <c r="D223" s="500" t="s">
        <v>1324</v>
      </c>
      <c r="E223" s="500"/>
      <c r="F223" s="500"/>
      <c r="G223" s="500"/>
      <c r="H223" s="500"/>
      <c r="I223" s="500"/>
      <c r="J223" s="500"/>
      <c r="K223" s="543" t="s">
        <v>524</v>
      </c>
      <c r="L223" s="745">
        <f>IF(入力シート!J205="",I!J30,入力シート!J205)</f>
        <v>0</v>
      </c>
      <c r="M223" s="745"/>
      <c r="N223" s="533" t="s">
        <v>525</v>
      </c>
      <c r="O223" s="533"/>
      <c r="P223" s="533"/>
      <c r="Q223" s="533"/>
      <c r="R223" s="543" t="s">
        <v>524</v>
      </c>
      <c r="S223" s="745">
        <f>IF(入力シート!P205="",I!P30,入力シート!P205)</f>
        <v>0</v>
      </c>
      <c r="T223" s="745"/>
      <c r="U223" s="745"/>
      <c r="V223" s="745"/>
      <c r="W223" s="745"/>
      <c r="X223" s="533" t="s">
        <v>526</v>
      </c>
      <c r="Y223" s="533"/>
      <c r="Z223" s="533"/>
      <c r="AA223" s="533"/>
      <c r="AB223" s="745">
        <f>IF(入力シート!W205="",I!W30,入力シート!W205)</f>
        <v>0</v>
      </c>
      <c r="AC223" s="745"/>
      <c r="AD223" s="745"/>
      <c r="AE223" s="745"/>
      <c r="AF223" s="745"/>
      <c r="AG223" s="533" t="s">
        <v>527</v>
      </c>
      <c r="AH223" s="497"/>
      <c r="AI223" s="390"/>
      <c r="AJ223" s="505">
        <v>1</v>
      </c>
    </row>
    <row r="224" spans="1:36" s="362" customFormat="1" ht="14.1" customHeight="1" x14ac:dyDescent="0.15">
      <c r="A224" s="389"/>
      <c r="B224" s="497"/>
      <c r="C224" s="500"/>
      <c r="D224" s="500" t="s">
        <v>1325</v>
      </c>
      <c r="E224" s="500"/>
      <c r="F224" s="500"/>
      <c r="G224" s="500"/>
      <c r="H224" s="500"/>
      <c r="I224" s="500"/>
      <c r="J224" s="500"/>
      <c r="K224" s="744">
        <f>IF(入力シート!I206="",I!I31,入力シート!I206)</f>
        <v>0</v>
      </c>
      <c r="L224" s="744"/>
      <c r="M224" s="744"/>
      <c r="N224" s="744"/>
      <c r="O224" s="744"/>
      <c r="P224" s="744"/>
      <c r="Q224" s="744"/>
      <c r="R224" s="744"/>
      <c r="S224" s="744"/>
      <c r="T224" s="744"/>
      <c r="U224" s="744"/>
      <c r="V224" s="744"/>
      <c r="W224" s="744"/>
      <c r="X224" s="744"/>
      <c r="Y224" s="744"/>
      <c r="Z224" s="744"/>
      <c r="AA224" s="744"/>
      <c r="AB224" s="744"/>
      <c r="AC224" s="744"/>
      <c r="AD224" s="744"/>
      <c r="AE224" s="744"/>
      <c r="AF224" s="744"/>
      <c r="AG224" s="533"/>
      <c r="AH224" s="497"/>
      <c r="AI224" s="390"/>
      <c r="AJ224" s="505">
        <v>1</v>
      </c>
    </row>
    <row r="225" spans="1:36" s="362" customFormat="1" ht="14.1" customHeight="1" x14ac:dyDescent="0.15">
      <c r="A225" s="389"/>
      <c r="B225" s="497"/>
      <c r="C225" s="500"/>
      <c r="D225" s="500" t="s">
        <v>1326</v>
      </c>
      <c r="E225" s="500"/>
      <c r="F225" s="500"/>
      <c r="G225" s="500"/>
      <c r="H225" s="500"/>
      <c r="I225" s="500"/>
      <c r="J225" s="500"/>
      <c r="K225" s="543" t="s">
        <v>524</v>
      </c>
      <c r="L225" s="745">
        <f>IF(入力シート!J207="",I!J32,入力シート!J207)</f>
        <v>0</v>
      </c>
      <c r="M225" s="745"/>
      <c r="N225" s="533" t="s">
        <v>529</v>
      </c>
      <c r="O225" s="555"/>
      <c r="P225" s="555"/>
      <c r="Q225" s="555"/>
      <c r="R225" s="555"/>
      <c r="S225" s="556" t="s">
        <v>524</v>
      </c>
      <c r="T225" s="745">
        <f>IF(入力シート!Q207="",I!Q32,入力シート!Q207)</f>
        <v>0</v>
      </c>
      <c r="U225" s="745"/>
      <c r="V225" s="745"/>
      <c r="W225" s="745"/>
      <c r="X225" s="769" t="s">
        <v>531</v>
      </c>
      <c r="Y225" s="769"/>
      <c r="Z225" s="769"/>
      <c r="AA225" s="769"/>
      <c r="AB225" s="745">
        <f>IF(入力シート!X207="",I!X32,入力シート!X207)</f>
        <v>0</v>
      </c>
      <c r="AC225" s="745"/>
      <c r="AD225" s="745"/>
      <c r="AE225" s="745"/>
      <c r="AF225" s="745"/>
      <c r="AG225" s="533" t="s">
        <v>527</v>
      </c>
      <c r="AH225" s="497"/>
      <c r="AI225" s="390"/>
      <c r="AJ225" s="505">
        <v>1</v>
      </c>
    </row>
    <row r="226" spans="1:36" s="362" customFormat="1" ht="14.1" customHeight="1" x14ac:dyDescent="0.15">
      <c r="A226" s="389"/>
      <c r="B226" s="497"/>
      <c r="C226" s="500"/>
      <c r="D226" s="500"/>
      <c r="E226" s="500"/>
      <c r="F226" s="500"/>
      <c r="G226" s="500"/>
      <c r="H226" s="500"/>
      <c r="I226" s="500"/>
      <c r="J226" s="500"/>
      <c r="K226" s="742">
        <f>IF(入力シート!I208="",I!I33,入力シート!I208)</f>
        <v>0</v>
      </c>
      <c r="L226" s="742"/>
      <c r="M226" s="742"/>
      <c r="N226" s="742"/>
      <c r="O226" s="742"/>
      <c r="P226" s="742"/>
      <c r="Q226" s="742"/>
      <c r="R226" s="742"/>
      <c r="S226" s="742"/>
      <c r="T226" s="742"/>
      <c r="U226" s="742"/>
      <c r="V226" s="742"/>
      <c r="W226" s="742"/>
      <c r="X226" s="743"/>
      <c r="Y226" s="743"/>
      <c r="Z226" s="743"/>
      <c r="AA226" s="743"/>
      <c r="AB226" s="743"/>
      <c r="AC226" s="743"/>
      <c r="AD226" s="743"/>
      <c r="AE226" s="743"/>
      <c r="AF226" s="743"/>
      <c r="AG226" s="743"/>
      <c r="AH226" s="497"/>
      <c r="AI226" s="390"/>
      <c r="AJ226" s="505">
        <v>1</v>
      </c>
    </row>
    <row r="227" spans="1:36" s="362" customFormat="1" ht="14.1" customHeight="1" x14ac:dyDescent="0.15">
      <c r="A227" s="389"/>
      <c r="B227" s="497"/>
      <c r="C227" s="500"/>
      <c r="D227" s="500" t="s">
        <v>1327</v>
      </c>
      <c r="E227" s="500"/>
      <c r="F227" s="500"/>
      <c r="G227" s="500"/>
      <c r="H227" s="500"/>
      <c r="I227" s="500"/>
      <c r="J227" s="500"/>
      <c r="K227" s="744">
        <f>IF(入力シート!I209="",I!I34,入力シート!I209)</f>
        <v>0</v>
      </c>
      <c r="L227" s="744"/>
      <c r="M227" s="744"/>
      <c r="N227" s="744"/>
      <c r="O227" s="533"/>
      <c r="P227" s="533"/>
      <c r="Q227" s="533"/>
      <c r="R227" s="533"/>
      <c r="S227" s="533"/>
      <c r="T227" s="533"/>
      <c r="U227" s="533"/>
      <c r="V227" s="533"/>
      <c r="W227" s="533"/>
      <c r="X227" s="533"/>
      <c r="Y227" s="533"/>
      <c r="Z227" s="533"/>
      <c r="AA227" s="533"/>
      <c r="AB227" s="533"/>
      <c r="AC227" s="533"/>
      <c r="AD227" s="533"/>
      <c r="AE227" s="533"/>
      <c r="AF227" s="533"/>
      <c r="AG227" s="533"/>
      <c r="AH227" s="497"/>
      <c r="AI227" s="390"/>
      <c r="AJ227" s="505">
        <v>1</v>
      </c>
    </row>
    <row r="228" spans="1:36" s="362" customFormat="1" ht="14.1" customHeight="1" x14ac:dyDescent="0.15">
      <c r="A228" s="389"/>
      <c r="B228" s="497"/>
      <c r="C228" s="500"/>
      <c r="D228" s="500" t="s">
        <v>1328</v>
      </c>
      <c r="E228" s="500"/>
      <c r="F228" s="500"/>
      <c r="G228" s="500"/>
      <c r="H228" s="500"/>
      <c r="I228" s="500"/>
      <c r="J228" s="500"/>
      <c r="K228" s="742">
        <f>IF(入力シート!I210="",I!I35,入力シート!I210)</f>
        <v>0</v>
      </c>
      <c r="L228" s="742"/>
      <c r="M228" s="742"/>
      <c r="N228" s="742"/>
      <c r="O228" s="742"/>
      <c r="P228" s="742"/>
      <c r="Q228" s="742"/>
      <c r="R228" s="742"/>
      <c r="S228" s="742"/>
      <c r="T228" s="742"/>
      <c r="U228" s="742"/>
      <c r="V228" s="742"/>
      <c r="W228" s="742"/>
      <c r="X228" s="742"/>
      <c r="Y228" s="742"/>
      <c r="Z228" s="742"/>
      <c r="AA228" s="742"/>
      <c r="AB228" s="742"/>
      <c r="AC228" s="742"/>
      <c r="AD228" s="742"/>
      <c r="AE228" s="742"/>
      <c r="AF228" s="742"/>
      <c r="AG228" s="742"/>
      <c r="AH228" s="497"/>
      <c r="AI228" s="390"/>
      <c r="AJ228" s="505">
        <v>1</v>
      </c>
    </row>
    <row r="229" spans="1:36" s="362" customFormat="1" ht="14.1" customHeight="1" x14ac:dyDescent="0.15">
      <c r="A229" s="389"/>
      <c r="B229" s="497"/>
      <c r="C229" s="500"/>
      <c r="D229" s="500" t="s">
        <v>1329</v>
      </c>
      <c r="E229" s="500"/>
      <c r="F229" s="500"/>
      <c r="G229" s="500"/>
      <c r="H229" s="500"/>
      <c r="I229" s="500"/>
      <c r="J229" s="500"/>
      <c r="K229" s="744">
        <f>IF(入力シート!I211="",I!I36,入力シート!I211)</f>
        <v>0</v>
      </c>
      <c r="L229" s="744"/>
      <c r="M229" s="744"/>
      <c r="N229" s="744"/>
      <c r="O229" s="744"/>
      <c r="P229" s="744"/>
      <c r="Q229" s="744"/>
      <c r="R229" s="744"/>
      <c r="S229" s="533"/>
      <c r="T229" s="533"/>
      <c r="U229" s="533"/>
      <c r="V229" s="533"/>
      <c r="W229" s="533"/>
      <c r="X229" s="533"/>
      <c r="Y229" s="533"/>
      <c r="Z229" s="533"/>
      <c r="AA229" s="533"/>
      <c r="AB229" s="533"/>
      <c r="AC229" s="533"/>
      <c r="AD229" s="533"/>
      <c r="AE229" s="533"/>
      <c r="AF229" s="533"/>
      <c r="AG229" s="533"/>
      <c r="AH229" s="497"/>
      <c r="AI229" s="390"/>
      <c r="AJ229" s="505">
        <v>1</v>
      </c>
    </row>
    <row r="230" spans="1:36" s="362" customFormat="1" ht="14.1" customHeight="1" x14ac:dyDescent="0.15">
      <c r="A230" s="389"/>
      <c r="B230" s="501"/>
      <c r="C230" s="502"/>
      <c r="D230" s="502"/>
      <c r="E230" s="502"/>
      <c r="F230" s="502"/>
      <c r="G230" s="502"/>
      <c r="H230" s="502"/>
      <c r="I230" s="502"/>
      <c r="J230" s="502"/>
      <c r="K230" s="502"/>
      <c r="L230" s="502"/>
      <c r="M230" s="502"/>
      <c r="N230" s="502"/>
      <c r="O230" s="502"/>
      <c r="P230" s="502"/>
      <c r="Q230" s="502"/>
      <c r="R230" s="502"/>
      <c r="S230" s="502"/>
      <c r="T230" s="502"/>
      <c r="U230" s="502"/>
      <c r="V230" s="502"/>
      <c r="W230" s="502"/>
      <c r="X230" s="502"/>
      <c r="Y230" s="502"/>
      <c r="Z230" s="502"/>
      <c r="AA230" s="502"/>
      <c r="AB230" s="502"/>
      <c r="AC230" s="502"/>
      <c r="AD230" s="502"/>
      <c r="AE230" s="502"/>
      <c r="AF230" s="502"/>
      <c r="AG230" s="502"/>
      <c r="AH230" s="497"/>
      <c r="AI230" s="390"/>
      <c r="AJ230" s="505">
        <v>1</v>
      </c>
    </row>
    <row r="231" spans="1:36" s="362" customFormat="1" ht="14.1" customHeight="1" x14ac:dyDescent="0.15">
      <c r="A231" s="389"/>
      <c r="B231" s="497" t="s">
        <v>1317</v>
      </c>
      <c r="C231" s="500"/>
      <c r="D231" s="500"/>
      <c r="E231" s="500"/>
      <c r="F231" s="500"/>
      <c r="G231" s="500"/>
      <c r="H231" s="500"/>
      <c r="I231" s="500"/>
      <c r="J231" s="500"/>
      <c r="K231" s="500"/>
      <c r="L231" s="500"/>
      <c r="M231" s="500"/>
      <c r="N231" s="500"/>
      <c r="O231" s="500"/>
      <c r="P231" s="500"/>
      <c r="Q231" s="500"/>
      <c r="R231" s="500"/>
      <c r="S231" s="500"/>
      <c r="T231" s="500"/>
      <c r="U231" s="500"/>
      <c r="V231" s="500"/>
      <c r="W231" s="500"/>
      <c r="X231" s="500"/>
      <c r="Y231" s="500"/>
      <c r="Z231" s="500"/>
      <c r="AA231" s="500"/>
      <c r="AB231" s="500"/>
      <c r="AC231" s="500"/>
      <c r="AD231" s="500"/>
      <c r="AE231" s="500"/>
      <c r="AF231" s="500"/>
      <c r="AG231" s="500"/>
      <c r="AH231" s="497"/>
      <c r="AI231" s="390"/>
      <c r="AJ231" s="505">
        <v>1</v>
      </c>
    </row>
    <row r="232" spans="1:36" s="362" customFormat="1" ht="14.1" customHeight="1" x14ac:dyDescent="0.15">
      <c r="A232" s="389"/>
      <c r="B232" s="497" t="s">
        <v>1318</v>
      </c>
      <c r="C232" s="500"/>
      <c r="D232" s="500"/>
      <c r="E232" s="500"/>
      <c r="F232" s="500"/>
      <c r="G232" s="500"/>
      <c r="H232" s="500"/>
      <c r="I232" s="500"/>
      <c r="J232" s="500"/>
      <c r="K232" s="500"/>
      <c r="L232" s="500"/>
      <c r="M232" s="500"/>
      <c r="N232" s="500"/>
      <c r="O232" s="500"/>
      <c r="P232" s="500"/>
      <c r="Q232" s="500"/>
      <c r="R232" s="500"/>
      <c r="S232" s="500"/>
      <c r="T232" s="500"/>
      <c r="U232" s="500"/>
      <c r="V232" s="500"/>
      <c r="W232" s="500"/>
      <c r="X232" s="500"/>
      <c r="Y232" s="500"/>
      <c r="Z232" s="500"/>
      <c r="AA232" s="500"/>
      <c r="AB232" s="500"/>
      <c r="AC232" s="500"/>
      <c r="AD232" s="500"/>
      <c r="AE232" s="500"/>
      <c r="AF232" s="500"/>
      <c r="AG232" s="500"/>
      <c r="AH232" s="497"/>
      <c r="AI232" s="390"/>
      <c r="AJ232" s="505">
        <v>1</v>
      </c>
    </row>
    <row r="233" spans="1:36" s="362" customFormat="1" ht="14.1" customHeight="1" x14ac:dyDescent="0.15">
      <c r="A233" s="389"/>
      <c r="B233" s="497"/>
      <c r="C233" s="500"/>
      <c r="D233" s="500" t="s">
        <v>1324</v>
      </c>
      <c r="E233" s="500"/>
      <c r="F233" s="500"/>
      <c r="G233" s="500"/>
      <c r="H233" s="500"/>
      <c r="I233" s="500"/>
      <c r="J233" s="500"/>
      <c r="K233" s="543" t="s">
        <v>524</v>
      </c>
      <c r="L233" s="745">
        <f>IF(入力シート!J214="",I!J41,入力シート!J214)</f>
        <v>0</v>
      </c>
      <c r="M233" s="745"/>
      <c r="N233" s="533" t="s">
        <v>525</v>
      </c>
      <c r="O233" s="533"/>
      <c r="P233" s="533"/>
      <c r="Q233" s="533"/>
      <c r="R233" s="543" t="s">
        <v>524</v>
      </c>
      <c r="S233" s="745">
        <f>IF(入力シート!P214="",I!P41,入力シート!P214)</f>
        <v>0</v>
      </c>
      <c r="T233" s="745"/>
      <c r="U233" s="745"/>
      <c r="V233" s="745"/>
      <c r="W233" s="745"/>
      <c r="X233" s="533" t="s">
        <v>526</v>
      </c>
      <c r="Y233" s="533"/>
      <c r="Z233" s="533"/>
      <c r="AA233" s="533"/>
      <c r="AB233" s="745">
        <f>IF(入力シート!W214="",I!W41,入力シート!W214)</f>
        <v>0</v>
      </c>
      <c r="AC233" s="745"/>
      <c r="AD233" s="745"/>
      <c r="AE233" s="745"/>
      <c r="AF233" s="745"/>
      <c r="AG233" s="533" t="s">
        <v>527</v>
      </c>
      <c r="AH233" s="497"/>
      <c r="AI233" s="390"/>
      <c r="AJ233" s="505">
        <v>1</v>
      </c>
    </row>
    <row r="234" spans="1:36" s="362" customFormat="1" ht="14.1" customHeight="1" x14ac:dyDescent="0.15">
      <c r="A234" s="389"/>
      <c r="B234" s="497"/>
      <c r="C234" s="500"/>
      <c r="D234" s="500" t="s">
        <v>1325</v>
      </c>
      <c r="E234" s="500"/>
      <c r="F234" s="500"/>
      <c r="G234" s="500"/>
      <c r="H234" s="500"/>
      <c r="I234" s="500"/>
      <c r="J234" s="500"/>
      <c r="K234" s="744">
        <f>IF(入力シート!I215="",I!I42,入力シート!I215)</f>
        <v>0</v>
      </c>
      <c r="L234" s="744"/>
      <c r="M234" s="744"/>
      <c r="N234" s="744"/>
      <c r="O234" s="744"/>
      <c r="P234" s="744"/>
      <c r="Q234" s="744"/>
      <c r="R234" s="744"/>
      <c r="S234" s="744"/>
      <c r="T234" s="744"/>
      <c r="U234" s="744"/>
      <c r="V234" s="744"/>
      <c r="W234" s="744"/>
      <c r="X234" s="744"/>
      <c r="Y234" s="744"/>
      <c r="Z234" s="744"/>
      <c r="AA234" s="744"/>
      <c r="AB234" s="744"/>
      <c r="AC234" s="744"/>
      <c r="AD234" s="744"/>
      <c r="AE234" s="744"/>
      <c r="AF234" s="744"/>
      <c r="AG234" s="533"/>
      <c r="AH234" s="497"/>
      <c r="AI234" s="390"/>
      <c r="AJ234" s="505">
        <v>1</v>
      </c>
    </row>
    <row r="235" spans="1:36" s="362" customFormat="1" ht="14.1" customHeight="1" x14ac:dyDescent="0.15">
      <c r="A235" s="389"/>
      <c r="B235" s="497"/>
      <c r="C235" s="500"/>
      <c r="D235" s="770" t="s">
        <v>1326</v>
      </c>
      <c r="E235" s="770"/>
      <c r="F235" s="770"/>
      <c r="G235" s="770"/>
      <c r="H235" s="770"/>
      <c r="I235" s="770"/>
      <c r="J235" s="770"/>
      <c r="K235" s="543" t="s">
        <v>524</v>
      </c>
      <c r="L235" s="745">
        <f>IF(入力シート!J216="",I!J43,入力シート!J216)</f>
        <v>0</v>
      </c>
      <c r="M235" s="745"/>
      <c r="N235" s="533" t="s">
        <v>529</v>
      </c>
      <c r="O235" s="555"/>
      <c r="P235" s="555"/>
      <c r="Q235" s="555"/>
      <c r="R235" s="555"/>
      <c r="S235" s="556" t="s">
        <v>524</v>
      </c>
      <c r="T235" s="745">
        <f>IF(入力シート!Q216="",I!Q43,入力シート!Q216)</f>
        <v>0</v>
      </c>
      <c r="U235" s="745"/>
      <c r="V235" s="745"/>
      <c r="W235" s="745"/>
      <c r="X235" s="769" t="s">
        <v>531</v>
      </c>
      <c r="Y235" s="769"/>
      <c r="Z235" s="769"/>
      <c r="AA235" s="769"/>
      <c r="AB235" s="745">
        <f>IF(入力シート!X216="",I!X43,入力シート!X216)</f>
        <v>0</v>
      </c>
      <c r="AC235" s="745"/>
      <c r="AD235" s="745"/>
      <c r="AE235" s="745"/>
      <c r="AF235" s="745"/>
      <c r="AG235" s="533" t="s">
        <v>527</v>
      </c>
      <c r="AH235" s="497"/>
      <c r="AI235" s="390"/>
      <c r="AJ235" s="505">
        <v>1</v>
      </c>
    </row>
    <row r="236" spans="1:36" s="362" customFormat="1" ht="14.1" customHeight="1" x14ac:dyDescent="0.15">
      <c r="A236" s="389"/>
      <c r="B236" s="497"/>
      <c r="C236" s="500"/>
      <c r="D236" s="500"/>
      <c r="E236" s="500"/>
      <c r="F236" s="500"/>
      <c r="G236" s="500"/>
      <c r="H236" s="500"/>
      <c r="I236" s="500"/>
      <c r="J236" s="500"/>
      <c r="K236" s="742">
        <f>IF(入力シート!I217="",I!I44,入力シート!I217)</f>
        <v>0</v>
      </c>
      <c r="L236" s="742"/>
      <c r="M236" s="742"/>
      <c r="N236" s="742"/>
      <c r="O236" s="742"/>
      <c r="P236" s="742"/>
      <c r="Q236" s="742"/>
      <c r="R236" s="742"/>
      <c r="S236" s="742"/>
      <c r="T236" s="742"/>
      <c r="U236" s="742"/>
      <c r="V236" s="742"/>
      <c r="W236" s="742"/>
      <c r="X236" s="743"/>
      <c r="Y236" s="743"/>
      <c r="Z236" s="743"/>
      <c r="AA236" s="743"/>
      <c r="AB236" s="743"/>
      <c r="AC236" s="743"/>
      <c r="AD236" s="743"/>
      <c r="AE236" s="743"/>
      <c r="AF236" s="743"/>
      <c r="AG236" s="743"/>
      <c r="AH236" s="497"/>
      <c r="AI236" s="390"/>
      <c r="AJ236" s="505">
        <v>1</v>
      </c>
    </row>
    <row r="237" spans="1:36" s="362" customFormat="1" ht="14.1" customHeight="1" x14ac:dyDescent="0.15">
      <c r="A237" s="389"/>
      <c r="B237" s="497"/>
      <c r="C237" s="500"/>
      <c r="D237" s="500" t="s">
        <v>1327</v>
      </c>
      <c r="E237" s="500"/>
      <c r="F237" s="500"/>
      <c r="G237" s="500"/>
      <c r="H237" s="500"/>
      <c r="I237" s="500"/>
      <c r="J237" s="500"/>
      <c r="K237" s="744">
        <f>IF(入力シート!I218="",I!I45,入力シート!I218)</f>
        <v>0</v>
      </c>
      <c r="L237" s="744"/>
      <c r="M237" s="744"/>
      <c r="N237" s="744"/>
      <c r="O237" s="533"/>
      <c r="P237" s="533"/>
      <c r="Q237" s="533"/>
      <c r="R237" s="533"/>
      <c r="S237" s="533"/>
      <c r="T237" s="533"/>
      <c r="U237" s="533"/>
      <c r="V237" s="533"/>
      <c r="W237" s="533"/>
      <c r="X237" s="533"/>
      <c r="Y237" s="533"/>
      <c r="Z237" s="533"/>
      <c r="AA237" s="533"/>
      <c r="AB237" s="533"/>
      <c r="AC237" s="533"/>
      <c r="AD237" s="533"/>
      <c r="AE237" s="533"/>
      <c r="AF237" s="533"/>
      <c r="AG237" s="533"/>
      <c r="AH237" s="497"/>
      <c r="AI237" s="390"/>
      <c r="AJ237" s="505">
        <v>1</v>
      </c>
    </row>
    <row r="238" spans="1:36" s="362" customFormat="1" ht="14.1" customHeight="1" x14ac:dyDescent="0.15">
      <c r="A238" s="389"/>
      <c r="B238" s="497"/>
      <c r="C238" s="500"/>
      <c r="D238" s="500" t="s">
        <v>1328</v>
      </c>
      <c r="E238" s="500"/>
      <c r="F238" s="500"/>
      <c r="G238" s="500"/>
      <c r="H238" s="500"/>
      <c r="I238" s="500"/>
      <c r="J238" s="500"/>
      <c r="K238" s="742">
        <f>IF(入力シート!I219="",I!I46,入力シート!I219)</f>
        <v>0</v>
      </c>
      <c r="L238" s="742"/>
      <c r="M238" s="742"/>
      <c r="N238" s="742"/>
      <c r="O238" s="742"/>
      <c r="P238" s="742"/>
      <c r="Q238" s="742"/>
      <c r="R238" s="742"/>
      <c r="S238" s="742"/>
      <c r="T238" s="742"/>
      <c r="U238" s="742"/>
      <c r="V238" s="742"/>
      <c r="W238" s="742"/>
      <c r="X238" s="742"/>
      <c r="Y238" s="742"/>
      <c r="Z238" s="742"/>
      <c r="AA238" s="742"/>
      <c r="AB238" s="742"/>
      <c r="AC238" s="742"/>
      <c r="AD238" s="742"/>
      <c r="AE238" s="742"/>
      <c r="AF238" s="742"/>
      <c r="AG238" s="742"/>
      <c r="AH238" s="497"/>
      <c r="AI238" s="390"/>
      <c r="AJ238" s="505">
        <v>1</v>
      </c>
    </row>
    <row r="239" spans="1:36" s="362" customFormat="1" ht="14.1" customHeight="1" x14ac:dyDescent="0.15">
      <c r="A239" s="389"/>
      <c r="B239" s="497"/>
      <c r="C239" s="500"/>
      <c r="D239" s="500" t="s">
        <v>1329</v>
      </c>
      <c r="E239" s="500"/>
      <c r="F239" s="500"/>
      <c r="G239" s="500"/>
      <c r="H239" s="500"/>
      <c r="I239" s="500"/>
      <c r="J239" s="500"/>
      <c r="K239" s="744">
        <f>IF(入力シート!I220="",I!I47,入力シート!I220)</f>
        <v>0</v>
      </c>
      <c r="L239" s="744"/>
      <c r="M239" s="744"/>
      <c r="N239" s="744"/>
      <c r="O239" s="744"/>
      <c r="P239" s="744"/>
      <c r="Q239" s="744"/>
      <c r="R239" s="744"/>
      <c r="S239" s="533"/>
      <c r="T239" s="533"/>
      <c r="U239" s="533"/>
      <c r="V239" s="533"/>
      <c r="W239" s="533"/>
      <c r="X239" s="533"/>
      <c r="Y239" s="533"/>
      <c r="Z239" s="533"/>
      <c r="AA239" s="533"/>
      <c r="AB239" s="533"/>
      <c r="AC239" s="533"/>
      <c r="AD239" s="533"/>
      <c r="AE239" s="533"/>
      <c r="AF239" s="533"/>
      <c r="AG239" s="533"/>
      <c r="AH239" s="497"/>
      <c r="AI239" s="390"/>
      <c r="AJ239" s="505">
        <v>1</v>
      </c>
    </row>
    <row r="240" spans="1:36" s="362" customFormat="1" ht="14.1" customHeight="1" x14ac:dyDescent="0.15">
      <c r="A240" s="389"/>
      <c r="B240" s="497"/>
      <c r="C240" s="500"/>
      <c r="D240" s="770" t="s">
        <v>1330</v>
      </c>
      <c r="E240" s="770"/>
      <c r="F240" s="770"/>
      <c r="G240" s="770"/>
      <c r="H240" s="770"/>
      <c r="I240" s="770"/>
      <c r="J240" s="770"/>
      <c r="K240" s="770"/>
      <c r="L240" s="770"/>
      <c r="M240" s="770"/>
      <c r="N240" s="771">
        <f>IF(入力シート!I221="",I!I49,入力シート!I221)</f>
        <v>0</v>
      </c>
      <c r="O240" s="771"/>
      <c r="P240" s="771"/>
      <c r="Q240" s="771"/>
      <c r="R240" s="771"/>
      <c r="S240" s="771"/>
      <c r="T240" s="771"/>
      <c r="U240" s="771"/>
      <c r="V240" s="771"/>
      <c r="W240" s="771"/>
      <c r="X240" s="771"/>
      <c r="Y240" s="771"/>
      <c r="Z240" s="771"/>
      <c r="AA240" s="771"/>
      <c r="AB240" s="771"/>
      <c r="AC240" s="771"/>
      <c r="AD240" s="771"/>
      <c r="AE240" s="771"/>
      <c r="AF240" s="771"/>
      <c r="AG240" s="771"/>
      <c r="AH240" s="497"/>
      <c r="AI240" s="390"/>
      <c r="AJ240" s="505">
        <v>1</v>
      </c>
    </row>
    <row r="241" spans="1:36" s="362" customFormat="1" ht="14.1" customHeight="1" x14ac:dyDescent="0.15">
      <c r="A241" s="389"/>
      <c r="B241" s="491"/>
      <c r="C241" s="492"/>
      <c r="D241" s="492"/>
      <c r="E241" s="492"/>
      <c r="F241" s="492"/>
      <c r="G241" s="492"/>
      <c r="H241" s="492"/>
      <c r="I241" s="492"/>
      <c r="J241" s="492"/>
      <c r="K241" s="492"/>
      <c r="L241" s="492"/>
      <c r="M241" s="492"/>
      <c r="N241" s="492"/>
      <c r="O241" s="492"/>
      <c r="P241" s="492"/>
      <c r="Q241" s="492"/>
      <c r="R241" s="492"/>
      <c r="S241" s="492"/>
      <c r="T241" s="492"/>
      <c r="U241" s="492"/>
      <c r="V241" s="492"/>
      <c r="W241" s="492"/>
      <c r="X241" s="492"/>
      <c r="Y241" s="492"/>
      <c r="Z241" s="492"/>
      <c r="AA241" s="492"/>
      <c r="AB241" s="492"/>
      <c r="AC241" s="492"/>
      <c r="AD241" s="492"/>
      <c r="AE241" s="492"/>
      <c r="AF241" s="492"/>
      <c r="AG241" s="492"/>
      <c r="AH241" s="491"/>
      <c r="AI241" s="390"/>
      <c r="AJ241" s="505">
        <v>1</v>
      </c>
    </row>
    <row r="242" spans="1:36" s="362" customFormat="1" ht="14.1" customHeight="1" x14ac:dyDescent="0.15">
      <c r="A242" s="389"/>
      <c r="B242" s="497" t="s">
        <v>1319</v>
      </c>
      <c r="C242" s="500"/>
      <c r="D242" s="500"/>
      <c r="E242" s="500"/>
      <c r="F242" s="500"/>
      <c r="G242" s="500"/>
      <c r="H242" s="500"/>
      <c r="I242" s="500"/>
      <c r="J242" s="500"/>
      <c r="K242" s="500"/>
      <c r="L242" s="500"/>
      <c r="M242" s="500"/>
      <c r="N242" s="500"/>
      <c r="O242" s="500"/>
      <c r="P242" s="500"/>
      <c r="Q242" s="500"/>
      <c r="R242" s="500"/>
      <c r="S242" s="500"/>
      <c r="T242" s="500"/>
      <c r="U242" s="500"/>
      <c r="V242" s="500"/>
      <c r="W242" s="500"/>
      <c r="X242" s="500"/>
      <c r="Y242" s="500"/>
      <c r="Z242" s="500"/>
      <c r="AA242" s="500"/>
      <c r="AB242" s="500"/>
      <c r="AC242" s="500"/>
      <c r="AD242" s="500"/>
      <c r="AE242" s="500"/>
      <c r="AF242" s="500"/>
      <c r="AG242" s="500"/>
      <c r="AH242" s="497"/>
      <c r="AI242" s="390"/>
      <c r="AJ242" s="505">
        <v>1</v>
      </c>
    </row>
    <row r="243" spans="1:36" s="362" customFormat="1" ht="14.1" customHeight="1" x14ac:dyDescent="0.15">
      <c r="A243" s="389"/>
      <c r="B243" s="497"/>
      <c r="C243" s="500"/>
      <c r="D243" s="541" t="s">
        <v>1324</v>
      </c>
      <c r="E243" s="541"/>
      <c r="F243" s="541"/>
      <c r="G243" s="541"/>
      <c r="H243" s="541"/>
      <c r="I243" s="541"/>
      <c r="J243" s="541"/>
      <c r="K243" s="543" t="s">
        <v>524</v>
      </c>
      <c r="L243" s="745">
        <f>IF(入力シート!J224="",I!J52,入力シート!J224)</f>
        <v>0</v>
      </c>
      <c r="M243" s="745"/>
      <c r="N243" s="533" t="s">
        <v>525</v>
      </c>
      <c r="O243" s="533"/>
      <c r="P243" s="533"/>
      <c r="Q243" s="533"/>
      <c r="R243" s="543" t="s">
        <v>524</v>
      </c>
      <c r="S243" s="745">
        <f>IF(入力シート!P224="",I!P52,入力シート!P224)</f>
        <v>0</v>
      </c>
      <c r="T243" s="745"/>
      <c r="U243" s="745"/>
      <c r="V243" s="745"/>
      <c r="W243" s="745"/>
      <c r="X243" s="533" t="s">
        <v>526</v>
      </c>
      <c r="Y243" s="533"/>
      <c r="Z243" s="533"/>
      <c r="AA243" s="533"/>
      <c r="AB243" s="745">
        <f>IF(入力シート!W224="",I!W52,入力シート!W224)</f>
        <v>0</v>
      </c>
      <c r="AC243" s="745"/>
      <c r="AD243" s="745"/>
      <c r="AE243" s="745"/>
      <c r="AF243" s="745"/>
      <c r="AG243" s="533" t="s">
        <v>527</v>
      </c>
      <c r="AH243" s="497"/>
      <c r="AI243" s="390"/>
      <c r="AJ243" s="505">
        <v>1</v>
      </c>
    </row>
    <row r="244" spans="1:36" s="362" customFormat="1" ht="14.1" customHeight="1" x14ac:dyDescent="0.15">
      <c r="A244" s="389"/>
      <c r="B244" s="497"/>
      <c r="C244" s="500"/>
      <c r="D244" s="541" t="s">
        <v>1325</v>
      </c>
      <c r="E244" s="541"/>
      <c r="F244" s="541"/>
      <c r="G244" s="541"/>
      <c r="H244" s="541"/>
      <c r="I244" s="541"/>
      <c r="J244" s="541"/>
      <c r="K244" s="744">
        <f>IF(入力シート!I225="",I!I53,入力シート!I225)</f>
        <v>0</v>
      </c>
      <c r="L244" s="744"/>
      <c r="M244" s="744"/>
      <c r="N244" s="744"/>
      <c r="O244" s="744"/>
      <c r="P244" s="744"/>
      <c r="Q244" s="744"/>
      <c r="R244" s="744"/>
      <c r="S244" s="744"/>
      <c r="T244" s="744"/>
      <c r="U244" s="744"/>
      <c r="V244" s="744"/>
      <c r="W244" s="744"/>
      <c r="X244" s="744"/>
      <c r="Y244" s="744"/>
      <c r="Z244" s="744"/>
      <c r="AA244" s="744"/>
      <c r="AB244" s="744"/>
      <c r="AC244" s="744"/>
      <c r="AD244" s="744"/>
      <c r="AE244" s="744"/>
      <c r="AF244" s="744"/>
      <c r="AG244" s="533"/>
      <c r="AH244" s="497"/>
      <c r="AI244" s="390"/>
      <c r="AJ244" s="505">
        <v>1</v>
      </c>
    </row>
    <row r="245" spans="1:36" s="362" customFormat="1" ht="14.1" customHeight="1" x14ac:dyDescent="0.15">
      <c r="A245" s="389"/>
      <c r="B245" s="497"/>
      <c r="C245" s="500"/>
      <c r="D245" s="770" t="s">
        <v>1326</v>
      </c>
      <c r="E245" s="770"/>
      <c r="F245" s="770"/>
      <c r="G245" s="770"/>
      <c r="H245" s="770"/>
      <c r="I245" s="770"/>
      <c r="J245" s="770"/>
      <c r="K245" s="543" t="s">
        <v>524</v>
      </c>
      <c r="L245" s="745">
        <f>IF(入力シート!J226="",I!J54,入力シート!J226)</f>
        <v>0</v>
      </c>
      <c r="M245" s="745"/>
      <c r="N245" s="533" t="s">
        <v>529</v>
      </c>
      <c r="O245" s="555"/>
      <c r="P245" s="555"/>
      <c r="Q245" s="555"/>
      <c r="R245" s="555"/>
      <c r="S245" s="556" t="s">
        <v>524</v>
      </c>
      <c r="T245" s="745">
        <f>IF(入力シート!Q226="",I!Q54,入力シート!Q226)</f>
        <v>0</v>
      </c>
      <c r="U245" s="745"/>
      <c r="V245" s="745"/>
      <c r="W245" s="745"/>
      <c r="X245" s="769" t="s">
        <v>531</v>
      </c>
      <c r="Y245" s="769"/>
      <c r="Z245" s="769"/>
      <c r="AA245" s="769"/>
      <c r="AB245" s="745">
        <f>IF(入力シート!X144="",I!X54,入力シート!X144)</f>
        <v>0</v>
      </c>
      <c r="AC245" s="745"/>
      <c r="AD245" s="745"/>
      <c r="AE245" s="745"/>
      <c r="AF245" s="745"/>
      <c r="AG245" s="533" t="s">
        <v>527</v>
      </c>
      <c r="AH245" s="497"/>
      <c r="AI245" s="390"/>
      <c r="AJ245" s="505">
        <v>1</v>
      </c>
    </row>
    <row r="246" spans="1:36" s="362" customFormat="1" ht="14.1" customHeight="1" x14ac:dyDescent="0.15">
      <c r="A246" s="389"/>
      <c r="B246" s="497"/>
      <c r="C246" s="500"/>
      <c r="D246" s="541"/>
      <c r="E246" s="541"/>
      <c r="F246" s="541"/>
      <c r="G246" s="541"/>
      <c r="H246" s="541"/>
      <c r="I246" s="541"/>
      <c r="J246" s="541"/>
      <c r="K246" s="742">
        <f>IF(入力シート!I227="",I!I55,入力シート!I227)</f>
        <v>0</v>
      </c>
      <c r="L246" s="742"/>
      <c r="M246" s="742"/>
      <c r="N246" s="742"/>
      <c r="O246" s="742"/>
      <c r="P246" s="742"/>
      <c r="Q246" s="742"/>
      <c r="R246" s="742"/>
      <c r="S246" s="742"/>
      <c r="T246" s="742"/>
      <c r="U246" s="742"/>
      <c r="V246" s="742"/>
      <c r="W246" s="742"/>
      <c r="X246" s="743"/>
      <c r="Y246" s="743"/>
      <c r="Z246" s="743"/>
      <c r="AA246" s="743"/>
      <c r="AB246" s="743"/>
      <c r="AC246" s="743"/>
      <c r="AD246" s="743"/>
      <c r="AE246" s="743"/>
      <c r="AF246" s="743"/>
      <c r="AG246" s="743"/>
      <c r="AH246" s="497"/>
      <c r="AI246" s="390"/>
      <c r="AJ246" s="505">
        <v>1</v>
      </c>
    </row>
    <row r="247" spans="1:36" s="362" customFormat="1" ht="14.1" customHeight="1" x14ac:dyDescent="0.15">
      <c r="A247" s="389"/>
      <c r="B247" s="497"/>
      <c r="C247" s="500"/>
      <c r="D247" s="541" t="s">
        <v>1327</v>
      </c>
      <c r="E247" s="541"/>
      <c r="F247" s="541"/>
      <c r="G247" s="541"/>
      <c r="H247" s="541"/>
      <c r="I247" s="541"/>
      <c r="J247" s="541"/>
      <c r="K247" s="744">
        <f>IF(入力シート!I228="",I!I56,入力シート!I228)</f>
        <v>0</v>
      </c>
      <c r="L247" s="744"/>
      <c r="M247" s="744"/>
      <c r="N247" s="744"/>
      <c r="O247" s="533"/>
      <c r="P247" s="533"/>
      <c r="Q247" s="533"/>
      <c r="R247" s="533"/>
      <c r="S247" s="533"/>
      <c r="T247" s="533"/>
      <c r="U247" s="533"/>
      <c r="V247" s="533"/>
      <c r="W247" s="533"/>
      <c r="X247" s="533"/>
      <c r="Y247" s="533"/>
      <c r="Z247" s="533"/>
      <c r="AA247" s="533"/>
      <c r="AB247" s="533"/>
      <c r="AC247" s="533"/>
      <c r="AD247" s="533"/>
      <c r="AE247" s="533"/>
      <c r="AF247" s="533"/>
      <c r="AG247" s="533"/>
      <c r="AH247" s="497"/>
      <c r="AI247" s="390"/>
      <c r="AJ247" s="505">
        <v>1</v>
      </c>
    </row>
    <row r="248" spans="1:36" s="362" customFormat="1" ht="14.1" customHeight="1" x14ac:dyDescent="0.15">
      <c r="A248" s="389"/>
      <c r="B248" s="497"/>
      <c r="C248" s="500"/>
      <c r="D248" s="541" t="s">
        <v>1328</v>
      </c>
      <c r="E248" s="541"/>
      <c r="F248" s="541"/>
      <c r="G248" s="541"/>
      <c r="H248" s="541"/>
      <c r="I248" s="541"/>
      <c r="J248" s="541"/>
      <c r="K248" s="742">
        <f>IF(入力シート!I229="",I!I57,入力シート!I229)</f>
        <v>0</v>
      </c>
      <c r="L248" s="742"/>
      <c r="M248" s="742"/>
      <c r="N248" s="742"/>
      <c r="O248" s="742"/>
      <c r="P248" s="742"/>
      <c r="Q248" s="742"/>
      <c r="R248" s="742"/>
      <c r="S248" s="742"/>
      <c r="T248" s="742"/>
      <c r="U248" s="742"/>
      <c r="V248" s="742"/>
      <c r="W248" s="742"/>
      <c r="X248" s="742"/>
      <c r="Y248" s="742"/>
      <c r="Z248" s="742"/>
      <c r="AA248" s="742"/>
      <c r="AB248" s="742"/>
      <c r="AC248" s="742"/>
      <c r="AD248" s="742"/>
      <c r="AE248" s="742"/>
      <c r="AF248" s="742"/>
      <c r="AG248" s="742"/>
      <c r="AH248" s="497"/>
      <c r="AI248" s="390"/>
      <c r="AJ248" s="505">
        <v>1</v>
      </c>
    </row>
    <row r="249" spans="1:36" s="362" customFormat="1" ht="14.1" customHeight="1" x14ac:dyDescent="0.15">
      <c r="A249" s="389"/>
      <c r="B249" s="497"/>
      <c r="C249" s="500"/>
      <c r="D249" s="541" t="s">
        <v>1329</v>
      </c>
      <c r="E249" s="541"/>
      <c r="F249" s="541"/>
      <c r="G249" s="541"/>
      <c r="H249" s="541"/>
      <c r="I249" s="541"/>
      <c r="J249" s="541"/>
      <c r="K249" s="744">
        <f>IF(入力シート!I230="",I!I58,入力シート!I230)</f>
        <v>0</v>
      </c>
      <c r="L249" s="744"/>
      <c r="M249" s="744"/>
      <c r="N249" s="744"/>
      <c r="O249" s="744"/>
      <c r="P249" s="744"/>
      <c r="Q249" s="744"/>
      <c r="R249" s="744"/>
      <c r="S249" s="533"/>
      <c r="T249" s="533"/>
      <c r="U249" s="533"/>
      <c r="V249" s="533"/>
      <c r="W249" s="533"/>
      <c r="X249" s="533"/>
      <c r="Y249" s="533"/>
      <c r="Z249" s="533"/>
      <c r="AA249" s="533"/>
      <c r="AB249" s="533"/>
      <c r="AC249" s="533"/>
      <c r="AD249" s="533"/>
      <c r="AE249" s="533"/>
      <c r="AF249" s="533"/>
      <c r="AG249" s="533"/>
      <c r="AH249" s="497"/>
      <c r="AI249" s="390"/>
      <c r="AJ249" s="505">
        <v>1</v>
      </c>
    </row>
    <row r="250" spans="1:36" s="362" customFormat="1" ht="14.1" customHeight="1" x14ac:dyDescent="0.15">
      <c r="A250" s="389"/>
      <c r="B250" s="497"/>
      <c r="C250" s="500"/>
      <c r="D250" s="770" t="s">
        <v>1330</v>
      </c>
      <c r="E250" s="770"/>
      <c r="F250" s="770"/>
      <c r="G250" s="770"/>
      <c r="H250" s="770"/>
      <c r="I250" s="770"/>
      <c r="J250" s="770"/>
      <c r="K250" s="770"/>
      <c r="L250" s="770"/>
      <c r="M250" s="770"/>
      <c r="N250" s="771">
        <f>IF(入力シート!I231="",I!I60,入力シート!I231)</f>
        <v>0</v>
      </c>
      <c r="O250" s="771"/>
      <c r="P250" s="771"/>
      <c r="Q250" s="771"/>
      <c r="R250" s="771"/>
      <c r="S250" s="771"/>
      <c r="T250" s="771"/>
      <c r="U250" s="771"/>
      <c r="V250" s="771"/>
      <c r="W250" s="771"/>
      <c r="X250" s="771"/>
      <c r="Y250" s="771"/>
      <c r="Z250" s="771"/>
      <c r="AA250" s="771"/>
      <c r="AB250" s="771"/>
      <c r="AC250" s="771"/>
      <c r="AD250" s="771"/>
      <c r="AE250" s="771"/>
      <c r="AF250" s="771"/>
      <c r="AG250" s="771"/>
      <c r="AH250" s="497"/>
      <c r="AI250" s="390"/>
      <c r="AJ250" s="505">
        <v>1</v>
      </c>
    </row>
    <row r="251" spans="1:36" s="362" customFormat="1" ht="14.1" customHeight="1" x14ac:dyDescent="0.15">
      <c r="A251" s="389"/>
      <c r="B251" s="491"/>
      <c r="C251" s="492"/>
      <c r="D251" s="492"/>
      <c r="E251" s="492"/>
      <c r="F251" s="492"/>
      <c r="G251" s="492"/>
      <c r="H251" s="492"/>
      <c r="I251" s="492"/>
      <c r="J251" s="492"/>
      <c r="K251" s="492"/>
      <c r="L251" s="492"/>
      <c r="M251" s="492"/>
      <c r="N251" s="492"/>
      <c r="O251" s="492"/>
      <c r="P251" s="492"/>
      <c r="Q251" s="492"/>
      <c r="R251" s="492"/>
      <c r="S251" s="492"/>
      <c r="T251" s="492"/>
      <c r="U251" s="492"/>
      <c r="V251" s="492"/>
      <c r="W251" s="492"/>
      <c r="X251" s="492"/>
      <c r="Y251" s="492"/>
      <c r="Z251" s="492"/>
      <c r="AA251" s="492"/>
      <c r="AB251" s="492"/>
      <c r="AC251" s="492"/>
      <c r="AD251" s="492"/>
      <c r="AE251" s="492"/>
      <c r="AF251" s="492"/>
      <c r="AG251" s="492"/>
      <c r="AH251" s="491"/>
      <c r="AI251" s="390"/>
      <c r="AJ251" s="505">
        <v>1</v>
      </c>
    </row>
    <row r="252" spans="1:36" s="362" customFormat="1" ht="14.1" customHeight="1" x14ac:dyDescent="0.15">
      <c r="A252" s="389"/>
      <c r="B252" s="497"/>
      <c r="C252" s="500"/>
      <c r="D252" s="541" t="s">
        <v>1324</v>
      </c>
      <c r="E252" s="541"/>
      <c r="F252" s="541"/>
      <c r="G252" s="541"/>
      <c r="H252" s="541"/>
      <c r="I252" s="541"/>
      <c r="J252" s="541"/>
      <c r="K252" s="543" t="s">
        <v>524</v>
      </c>
      <c r="L252" s="745">
        <f>IF(入力シート!J234="",I!J62,入力シート!J234)</f>
        <v>0</v>
      </c>
      <c r="M252" s="745"/>
      <c r="N252" s="533" t="s">
        <v>525</v>
      </c>
      <c r="O252" s="533"/>
      <c r="P252" s="533"/>
      <c r="Q252" s="533"/>
      <c r="R252" s="543" t="s">
        <v>524</v>
      </c>
      <c r="S252" s="745">
        <f>IF(入力シート!P234="",I!P62,入力シート!P234)</f>
        <v>0</v>
      </c>
      <c r="T252" s="745"/>
      <c r="U252" s="745"/>
      <c r="V252" s="745"/>
      <c r="W252" s="745"/>
      <c r="X252" s="533" t="s">
        <v>526</v>
      </c>
      <c r="Y252" s="533"/>
      <c r="Z252" s="533"/>
      <c r="AA252" s="533"/>
      <c r="AB252" s="745">
        <f>IF(入力シート!W152="",I!W62,入力シート!W152)</f>
        <v>0</v>
      </c>
      <c r="AC252" s="745"/>
      <c r="AD252" s="745"/>
      <c r="AE252" s="745"/>
      <c r="AF252" s="745"/>
      <c r="AG252" s="533" t="s">
        <v>527</v>
      </c>
      <c r="AH252" s="497"/>
      <c r="AI252" s="390"/>
      <c r="AJ252" s="505">
        <v>1</v>
      </c>
    </row>
    <row r="253" spans="1:36" s="362" customFormat="1" ht="14.1" customHeight="1" x14ac:dyDescent="0.15">
      <c r="A253" s="389"/>
      <c r="B253" s="497"/>
      <c r="C253" s="500"/>
      <c r="D253" s="541" t="s">
        <v>1325</v>
      </c>
      <c r="E253" s="541"/>
      <c r="F253" s="541"/>
      <c r="G253" s="541"/>
      <c r="H253" s="541"/>
      <c r="I253" s="541"/>
      <c r="J253" s="541"/>
      <c r="K253" s="744">
        <f>IF(入力シート!I235="",I!I63,入力シート!I235)</f>
        <v>0</v>
      </c>
      <c r="L253" s="744"/>
      <c r="M253" s="744"/>
      <c r="N253" s="744"/>
      <c r="O253" s="744"/>
      <c r="P253" s="744"/>
      <c r="Q253" s="744"/>
      <c r="R253" s="744"/>
      <c r="S253" s="744"/>
      <c r="T253" s="744"/>
      <c r="U253" s="744"/>
      <c r="V253" s="744"/>
      <c r="W253" s="744"/>
      <c r="X253" s="744"/>
      <c r="Y253" s="744"/>
      <c r="Z253" s="744"/>
      <c r="AA253" s="744"/>
      <c r="AB253" s="744"/>
      <c r="AC253" s="744"/>
      <c r="AD253" s="744"/>
      <c r="AE253" s="744"/>
      <c r="AF253" s="744"/>
      <c r="AG253" s="533"/>
      <c r="AH253" s="497"/>
      <c r="AI253" s="390"/>
      <c r="AJ253" s="505">
        <v>1</v>
      </c>
    </row>
    <row r="254" spans="1:36" s="362" customFormat="1" ht="14.1" customHeight="1" x14ac:dyDescent="0.15">
      <c r="A254" s="389"/>
      <c r="B254" s="497"/>
      <c r="C254" s="500"/>
      <c r="D254" s="770" t="s">
        <v>1326</v>
      </c>
      <c r="E254" s="770"/>
      <c r="F254" s="770"/>
      <c r="G254" s="770"/>
      <c r="H254" s="770"/>
      <c r="I254" s="770"/>
      <c r="J254" s="770"/>
      <c r="K254" s="543" t="s">
        <v>524</v>
      </c>
      <c r="L254" s="745">
        <f>IF(入力シート!J236="",I!J64,入力シート!J236)</f>
        <v>0</v>
      </c>
      <c r="M254" s="745"/>
      <c r="N254" s="533" t="s">
        <v>529</v>
      </c>
      <c r="O254" s="555"/>
      <c r="P254" s="555"/>
      <c r="Q254" s="555"/>
      <c r="R254" s="555"/>
      <c r="S254" s="556" t="s">
        <v>524</v>
      </c>
      <c r="T254" s="745">
        <f>IF(入力シート!Q154="",I!Q64,入力シート!Q154)</f>
        <v>0</v>
      </c>
      <c r="U254" s="745"/>
      <c r="V254" s="745"/>
      <c r="W254" s="745"/>
      <c r="X254" s="769" t="s">
        <v>531</v>
      </c>
      <c r="Y254" s="769"/>
      <c r="Z254" s="769"/>
      <c r="AA254" s="769"/>
      <c r="AB254" s="745">
        <f>IF(入力シート!X154="",I!X64,入力シート!X154)</f>
        <v>0</v>
      </c>
      <c r="AC254" s="745"/>
      <c r="AD254" s="745"/>
      <c r="AE254" s="745"/>
      <c r="AF254" s="745"/>
      <c r="AG254" s="533" t="s">
        <v>527</v>
      </c>
      <c r="AH254" s="497"/>
      <c r="AI254" s="390"/>
      <c r="AJ254" s="505">
        <v>1</v>
      </c>
    </row>
    <row r="255" spans="1:36" s="362" customFormat="1" ht="14.1" customHeight="1" x14ac:dyDescent="0.15">
      <c r="A255" s="389"/>
      <c r="B255" s="497"/>
      <c r="C255" s="500"/>
      <c r="D255" s="541"/>
      <c r="E255" s="541"/>
      <c r="F255" s="541"/>
      <c r="G255" s="541"/>
      <c r="H255" s="541"/>
      <c r="I255" s="541"/>
      <c r="J255" s="541"/>
      <c r="K255" s="742">
        <f>IF(入力シート!I237="",I!I65,入力シート!I237)</f>
        <v>0</v>
      </c>
      <c r="L255" s="742"/>
      <c r="M255" s="742"/>
      <c r="N255" s="742"/>
      <c r="O255" s="742"/>
      <c r="P255" s="742"/>
      <c r="Q255" s="742"/>
      <c r="R255" s="742"/>
      <c r="S255" s="742"/>
      <c r="T255" s="742"/>
      <c r="U255" s="742"/>
      <c r="V255" s="742"/>
      <c r="W255" s="742"/>
      <c r="X255" s="743"/>
      <c r="Y255" s="743"/>
      <c r="Z255" s="743"/>
      <c r="AA255" s="743"/>
      <c r="AB255" s="743"/>
      <c r="AC255" s="743"/>
      <c r="AD255" s="743"/>
      <c r="AE255" s="743"/>
      <c r="AF255" s="743"/>
      <c r="AG255" s="743"/>
      <c r="AH255" s="497"/>
      <c r="AI255" s="390"/>
      <c r="AJ255" s="505">
        <v>1</v>
      </c>
    </row>
    <row r="256" spans="1:36" s="362" customFormat="1" ht="14.1" customHeight="1" x14ac:dyDescent="0.15">
      <c r="A256" s="389"/>
      <c r="B256" s="497"/>
      <c r="C256" s="500"/>
      <c r="D256" s="541" t="s">
        <v>1327</v>
      </c>
      <c r="E256" s="541"/>
      <c r="F256" s="541"/>
      <c r="G256" s="541"/>
      <c r="H256" s="541"/>
      <c r="I256" s="541"/>
      <c r="J256" s="541"/>
      <c r="K256" s="744">
        <f>IF(入力シート!I238="",I!I66,入力シート!I238)</f>
        <v>0</v>
      </c>
      <c r="L256" s="744"/>
      <c r="M256" s="744"/>
      <c r="N256" s="744"/>
      <c r="O256" s="533"/>
      <c r="P256" s="533"/>
      <c r="Q256" s="533"/>
      <c r="R256" s="533"/>
      <c r="S256" s="533"/>
      <c r="T256" s="533"/>
      <c r="U256" s="533"/>
      <c r="V256" s="533"/>
      <c r="W256" s="533"/>
      <c r="X256" s="533"/>
      <c r="Y256" s="533"/>
      <c r="Z256" s="533"/>
      <c r="AA256" s="533"/>
      <c r="AB256" s="533"/>
      <c r="AC256" s="533"/>
      <c r="AD256" s="533"/>
      <c r="AE256" s="533"/>
      <c r="AF256" s="533"/>
      <c r="AG256" s="533"/>
      <c r="AH256" s="497"/>
      <c r="AI256" s="390"/>
      <c r="AJ256" s="505">
        <v>1</v>
      </c>
    </row>
    <row r="257" spans="1:36" s="362" customFormat="1" ht="14.1" customHeight="1" x14ac:dyDescent="0.15">
      <c r="A257" s="389"/>
      <c r="B257" s="497"/>
      <c r="C257" s="500"/>
      <c r="D257" s="541" t="s">
        <v>1328</v>
      </c>
      <c r="E257" s="541"/>
      <c r="F257" s="541"/>
      <c r="G257" s="541"/>
      <c r="H257" s="541"/>
      <c r="I257" s="541"/>
      <c r="J257" s="541"/>
      <c r="K257" s="742">
        <f>IF(入力シート!I239="",I!I67,入力シート!I239)</f>
        <v>0</v>
      </c>
      <c r="L257" s="742"/>
      <c r="M257" s="742"/>
      <c r="N257" s="742"/>
      <c r="O257" s="742"/>
      <c r="P257" s="742"/>
      <c r="Q257" s="742"/>
      <c r="R257" s="742"/>
      <c r="S257" s="742"/>
      <c r="T257" s="742"/>
      <c r="U257" s="742"/>
      <c r="V257" s="742"/>
      <c r="W257" s="742"/>
      <c r="X257" s="742"/>
      <c r="Y257" s="742"/>
      <c r="Z257" s="742"/>
      <c r="AA257" s="742"/>
      <c r="AB257" s="742"/>
      <c r="AC257" s="742"/>
      <c r="AD257" s="742"/>
      <c r="AE257" s="742"/>
      <c r="AF257" s="742"/>
      <c r="AG257" s="742"/>
      <c r="AH257" s="497"/>
      <c r="AI257" s="390"/>
      <c r="AJ257" s="505">
        <v>1</v>
      </c>
    </row>
    <row r="258" spans="1:36" s="362" customFormat="1" ht="14.1" customHeight="1" x14ac:dyDescent="0.15">
      <c r="A258" s="389"/>
      <c r="B258" s="497"/>
      <c r="C258" s="500"/>
      <c r="D258" s="541" t="s">
        <v>1329</v>
      </c>
      <c r="E258" s="541"/>
      <c r="F258" s="541"/>
      <c r="G258" s="541"/>
      <c r="H258" s="541"/>
      <c r="I258" s="541"/>
      <c r="J258" s="541"/>
      <c r="K258" s="744">
        <f>IF(入力シート!I240="",I!I68,入力シート!I240)</f>
        <v>0</v>
      </c>
      <c r="L258" s="744"/>
      <c r="M258" s="744"/>
      <c r="N258" s="744"/>
      <c r="O258" s="744"/>
      <c r="P258" s="744"/>
      <c r="Q258" s="744"/>
      <c r="R258" s="744"/>
      <c r="S258" s="533"/>
      <c r="T258" s="533"/>
      <c r="U258" s="533"/>
      <c r="V258" s="533"/>
      <c r="W258" s="533"/>
      <c r="X258" s="533"/>
      <c r="Y258" s="533"/>
      <c r="Z258" s="533"/>
      <c r="AA258" s="533"/>
      <c r="AB258" s="533"/>
      <c r="AC258" s="533"/>
      <c r="AD258" s="533"/>
      <c r="AE258" s="533"/>
      <c r="AF258" s="533"/>
      <c r="AG258" s="533"/>
      <c r="AH258" s="497"/>
      <c r="AI258" s="390"/>
      <c r="AJ258" s="505">
        <v>1</v>
      </c>
    </row>
    <row r="259" spans="1:36" s="362" customFormat="1" ht="14.1" customHeight="1" x14ac:dyDescent="0.15">
      <c r="A259" s="389"/>
      <c r="B259" s="497"/>
      <c r="C259" s="500"/>
      <c r="D259" s="770" t="s">
        <v>1330</v>
      </c>
      <c r="E259" s="770"/>
      <c r="F259" s="770"/>
      <c r="G259" s="770"/>
      <c r="H259" s="770"/>
      <c r="I259" s="770"/>
      <c r="J259" s="770"/>
      <c r="K259" s="770"/>
      <c r="L259" s="770"/>
      <c r="M259" s="770"/>
      <c r="N259" s="771">
        <f>IF(入力シート!I241="",I!I70,入力シート!I241)</f>
        <v>0</v>
      </c>
      <c r="O259" s="771"/>
      <c r="P259" s="771"/>
      <c r="Q259" s="771"/>
      <c r="R259" s="771"/>
      <c r="S259" s="771"/>
      <c r="T259" s="771"/>
      <c r="U259" s="771"/>
      <c r="V259" s="771"/>
      <c r="W259" s="771"/>
      <c r="X259" s="771"/>
      <c r="Y259" s="771"/>
      <c r="Z259" s="771"/>
      <c r="AA259" s="771"/>
      <c r="AB259" s="771"/>
      <c r="AC259" s="771"/>
      <c r="AD259" s="771"/>
      <c r="AE259" s="771"/>
      <c r="AF259" s="771"/>
      <c r="AG259" s="771"/>
      <c r="AH259" s="497"/>
      <c r="AI259" s="390"/>
      <c r="AJ259" s="505">
        <v>1</v>
      </c>
    </row>
    <row r="260" spans="1:36" s="362" customFormat="1" ht="14.1" customHeight="1" x14ac:dyDescent="0.15">
      <c r="A260" s="389"/>
      <c r="B260" s="491"/>
      <c r="C260" s="492"/>
      <c r="D260" s="492"/>
      <c r="E260" s="492"/>
      <c r="F260" s="492"/>
      <c r="G260" s="492"/>
      <c r="H260" s="492"/>
      <c r="I260" s="492"/>
      <c r="J260" s="492"/>
      <c r="K260" s="492"/>
      <c r="L260" s="492"/>
      <c r="M260" s="492"/>
      <c r="N260" s="492"/>
      <c r="O260" s="492"/>
      <c r="P260" s="492"/>
      <c r="Q260" s="492"/>
      <c r="R260" s="492"/>
      <c r="S260" s="492"/>
      <c r="T260" s="492"/>
      <c r="U260" s="492"/>
      <c r="V260" s="492"/>
      <c r="W260" s="492"/>
      <c r="X260" s="492"/>
      <c r="Y260" s="492"/>
      <c r="Z260" s="492"/>
      <c r="AA260" s="492"/>
      <c r="AB260" s="492"/>
      <c r="AC260" s="492"/>
      <c r="AD260" s="492"/>
      <c r="AE260" s="492"/>
      <c r="AF260" s="492"/>
      <c r="AG260" s="492"/>
      <c r="AH260" s="491"/>
      <c r="AI260" s="390"/>
      <c r="AJ260" s="505">
        <v>1</v>
      </c>
    </row>
    <row r="261" spans="1:36" s="362" customFormat="1" ht="14.1" customHeight="1" x14ac:dyDescent="0.15">
      <c r="A261" s="389"/>
      <c r="B261" s="497"/>
      <c r="C261" s="500"/>
      <c r="D261" s="541" t="s">
        <v>1324</v>
      </c>
      <c r="E261" s="541"/>
      <c r="F261" s="541"/>
      <c r="G261" s="541"/>
      <c r="H261" s="541"/>
      <c r="I261" s="541"/>
      <c r="J261" s="541"/>
      <c r="K261" s="543" t="s">
        <v>524</v>
      </c>
      <c r="L261" s="745">
        <f>IF(入力シート!J244="",I!J72,入力シート!J244)</f>
        <v>0</v>
      </c>
      <c r="M261" s="745"/>
      <c r="N261" s="533" t="s">
        <v>525</v>
      </c>
      <c r="O261" s="533"/>
      <c r="P261" s="533"/>
      <c r="Q261" s="533"/>
      <c r="R261" s="543" t="s">
        <v>524</v>
      </c>
      <c r="S261" s="745">
        <f>IF(入力シート!P245="",I!P72,入力シート!P245)</f>
        <v>0</v>
      </c>
      <c r="T261" s="745"/>
      <c r="U261" s="745"/>
      <c r="V261" s="745"/>
      <c r="W261" s="745"/>
      <c r="X261" s="533" t="s">
        <v>526</v>
      </c>
      <c r="Y261" s="533"/>
      <c r="Z261" s="533"/>
      <c r="AA261" s="533"/>
      <c r="AB261" s="745">
        <f>IF(入力シート!W162="",I!W72,入力シート!W162)</f>
        <v>0</v>
      </c>
      <c r="AC261" s="745"/>
      <c r="AD261" s="745"/>
      <c r="AE261" s="745"/>
      <c r="AF261" s="745"/>
      <c r="AG261" s="533" t="s">
        <v>527</v>
      </c>
      <c r="AH261" s="497"/>
      <c r="AI261" s="390"/>
      <c r="AJ261" s="505">
        <v>1</v>
      </c>
    </row>
    <row r="262" spans="1:36" s="362" customFormat="1" ht="14.1" customHeight="1" x14ac:dyDescent="0.15">
      <c r="A262" s="389"/>
      <c r="B262" s="497"/>
      <c r="C262" s="500"/>
      <c r="D262" s="541" t="s">
        <v>1325</v>
      </c>
      <c r="E262" s="541"/>
      <c r="F262" s="541"/>
      <c r="G262" s="541"/>
      <c r="H262" s="541"/>
      <c r="I262" s="541"/>
      <c r="J262" s="541"/>
      <c r="K262" s="744">
        <f>IF(入力シート!I245="",I!I73,入力シート!I245)</f>
        <v>0</v>
      </c>
      <c r="L262" s="744"/>
      <c r="M262" s="744"/>
      <c r="N262" s="744"/>
      <c r="O262" s="744"/>
      <c r="P262" s="744"/>
      <c r="Q262" s="744"/>
      <c r="R262" s="744"/>
      <c r="S262" s="744"/>
      <c r="T262" s="744"/>
      <c r="U262" s="744"/>
      <c r="V262" s="744"/>
      <c r="W262" s="744"/>
      <c r="X262" s="744"/>
      <c r="Y262" s="744"/>
      <c r="Z262" s="744"/>
      <c r="AA262" s="744"/>
      <c r="AB262" s="744"/>
      <c r="AC262" s="744"/>
      <c r="AD262" s="744"/>
      <c r="AE262" s="744"/>
      <c r="AF262" s="744"/>
      <c r="AG262" s="533"/>
      <c r="AH262" s="497"/>
      <c r="AI262" s="390"/>
      <c r="AJ262" s="505">
        <v>1</v>
      </c>
    </row>
    <row r="263" spans="1:36" s="362" customFormat="1" ht="14.1" customHeight="1" x14ac:dyDescent="0.15">
      <c r="A263" s="389"/>
      <c r="B263" s="497"/>
      <c r="C263" s="500"/>
      <c r="D263" s="770" t="s">
        <v>1326</v>
      </c>
      <c r="E263" s="770"/>
      <c r="F263" s="770"/>
      <c r="G263" s="770"/>
      <c r="H263" s="770"/>
      <c r="I263" s="770"/>
      <c r="J263" s="770"/>
      <c r="K263" s="543" t="s">
        <v>524</v>
      </c>
      <c r="L263" s="745">
        <f>IF(入力シート!J246="",I!J74,入力シート!J246)</f>
        <v>0</v>
      </c>
      <c r="M263" s="745"/>
      <c r="N263" s="533" t="s">
        <v>529</v>
      </c>
      <c r="O263" s="555"/>
      <c r="P263" s="555"/>
      <c r="Q263" s="555"/>
      <c r="R263" s="555"/>
      <c r="S263" s="556" t="s">
        <v>524</v>
      </c>
      <c r="T263" s="745">
        <f>IF(入力シート!Q246="",I!Q74,入力シート!Q246)</f>
        <v>0</v>
      </c>
      <c r="U263" s="745"/>
      <c r="V263" s="745"/>
      <c r="W263" s="745"/>
      <c r="X263" s="769" t="s">
        <v>531</v>
      </c>
      <c r="Y263" s="769"/>
      <c r="Z263" s="769"/>
      <c r="AA263" s="769"/>
      <c r="AB263" s="745">
        <f>IF(入力シート!X164="",I!X74,入力シート!X164)</f>
        <v>0</v>
      </c>
      <c r="AC263" s="745"/>
      <c r="AD263" s="745"/>
      <c r="AE263" s="745"/>
      <c r="AF263" s="745"/>
      <c r="AG263" s="533" t="s">
        <v>527</v>
      </c>
      <c r="AH263" s="497"/>
      <c r="AI263" s="390"/>
      <c r="AJ263" s="505">
        <v>1</v>
      </c>
    </row>
    <row r="264" spans="1:36" s="362" customFormat="1" ht="14.1" customHeight="1" x14ac:dyDescent="0.15">
      <c r="A264" s="389"/>
      <c r="B264" s="497"/>
      <c r="C264" s="500"/>
      <c r="D264" s="541"/>
      <c r="E264" s="541"/>
      <c r="F264" s="541"/>
      <c r="G264" s="541"/>
      <c r="H264" s="541"/>
      <c r="I264" s="541"/>
      <c r="J264" s="541"/>
      <c r="K264" s="742">
        <f>IF(入力シート!I247="",I!I75,入力シート!I247)</f>
        <v>0</v>
      </c>
      <c r="L264" s="742"/>
      <c r="M264" s="742"/>
      <c r="N264" s="742"/>
      <c r="O264" s="742"/>
      <c r="P264" s="742"/>
      <c r="Q264" s="742"/>
      <c r="R264" s="742"/>
      <c r="S264" s="742"/>
      <c r="T264" s="742"/>
      <c r="U264" s="742"/>
      <c r="V264" s="742"/>
      <c r="W264" s="742"/>
      <c r="X264" s="743"/>
      <c r="Y264" s="743"/>
      <c r="Z264" s="743"/>
      <c r="AA264" s="743"/>
      <c r="AB264" s="743"/>
      <c r="AC264" s="743"/>
      <c r="AD264" s="743"/>
      <c r="AE264" s="743"/>
      <c r="AF264" s="743"/>
      <c r="AG264" s="743"/>
      <c r="AH264" s="497"/>
      <c r="AI264" s="390"/>
      <c r="AJ264" s="505">
        <v>1</v>
      </c>
    </row>
    <row r="265" spans="1:36" s="362" customFormat="1" ht="14.1" customHeight="1" x14ac:dyDescent="0.15">
      <c r="A265" s="389"/>
      <c r="B265" s="497"/>
      <c r="C265" s="500"/>
      <c r="D265" s="541" t="s">
        <v>1327</v>
      </c>
      <c r="E265" s="541"/>
      <c r="F265" s="541"/>
      <c r="G265" s="541"/>
      <c r="H265" s="541"/>
      <c r="I265" s="541"/>
      <c r="J265" s="541"/>
      <c r="K265" s="744">
        <f>IF(入力シート!I248="",I!I76,入力シート!I248)</f>
        <v>0</v>
      </c>
      <c r="L265" s="744"/>
      <c r="M265" s="744"/>
      <c r="N265" s="744"/>
      <c r="O265" s="533"/>
      <c r="P265" s="533"/>
      <c r="Q265" s="533"/>
      <c r="R265" s="533"/>
      <c r="S265" s="533"/>
      <c r="T265" s="533"/>
      <c r="U265" s="533"/>
      <c r="V265" s="533"/>
      <c r="W265" s="533"/>
      <c r="X265" s="533"/>
      <c r="Y265" s="533"/>
      <c r="Z265" s="533"/>
      <c r="AA265" s="533"/>
      <c r="AB265" s="533"/>
      <c r="AC265" s="533"/>
      <c r="AD265" s="533"/>
      <c r="AE265" s="533"/>
      <c r="AF265" s="533"/>
      <c r="AG265" s="533"/>
      <c r="AH265" s="497"/>
      <c r="AI265" s="390"/>
      <c r="AJ265" s="505">
        <v>1</v>
      </c>
    </row>
    <row r="266" spans="1:36" s="362" customFormat="1" ht="14.1" customHeight="1" x14ac:dyDescent="0.15">
      <c r="A266" s="389"/>
      <c r="B266" s="497"/>
      <c r="C266" s="541"/>
      <c r="D266" s="541" t="s">
        <v>1328</v>
      </c>
      <c r="E266" s="541"/>
      <c r="F266" s="541"/>
      <c r="G266" s="541"/>
      <c r="H266" s="541"/>
      <c r="I266" s="541"/>
      <c r="J266" s="541"/>
      <c r="K266" s="742">
        <f>IF(入力シート!I249="",I!I77,入力シート!I249)</f>
        <v>0</v>
      </c>
      <c r="L266" s="742"/>
      <c r="M266" s="742"/>
      <c r="N266" s="742"/>
      <c r="O266" s="742"/>
      <c r="P266" s="742"/>
      <c r="Q266" s="742"/>
      <c r="R266" s="742"/>
      <c r="S266" s="742"/>
      <c r="T266" s="742"/>
      <c r="U266" s="742"/>
      <c r="V266" s="742"/>
      <c r="W266" s="742"/>
      <c r="X266" s="742"/>
      <c r="Y266" s="742"/>
      <c r="Z266" s="742"/>
      <c r="AA266" s="742"/>
      <c r="AB266" s="742"/>
      <c r="AC266" s="742"/>
      <c r="AD266" s="742"/>
      <c r="AE266" s="742"/>
      <c r="AF266" s="742"/>
      <c r="AG266" s="775"/>
      <c r="AH266" s="497"/>
      <c r="AI266" s="390"/>
      <c r="AJ266" s="505">
        <v>1</v>
      </c>
    </row>
    <row r="267" spans="1:36" s="362" customFormat="1" ht="14.1" customHeight="1" x14ac:dyDescent="0.15">
      <c r="A267" s="389"/>
      <c r="B267" s="497"/>
      <c r="C267" s="541"/>
      <c r="D267" s="541" t="s">
        <v>1329</v>
      </c>
      <c r="E267" s="541"/>
      <c r="F267" s="541"/>
      <c r="G267" s="541"/>
      <c r="H267" s="541"/>
      <c r="I267" s="541"/>
      <c r="J267" s="541"/>
      <c r="K267" s="744">
        <f>IF(入力シート!I250="",I!I78,入力シート!I250)</f>
        <v>0</v>
      </c>
      <c r="L267" s="744"/>
      <c r="M267" s="744"/>
      <c r="N267" s="744"/>
      <c r="O267" s="744"/>
      <c r="P267" s="744"/>
      <c r="Q267" s="744"/>
      <c r="R267" s="744"/>
      <c r="S267" s="567"/>
      <c r="T267" s="567"/>
      <c r="U267" s="567"/>
      <c r="V267" s="567"/>
      <c r="W267" s="567"/>
      <c r="X267" s="567"/>
      <c r="Y267" s="567"/>
      <c r="Z267" s="567"/>
      <c r="AA267" s="567"/>
      <c r="AB267" s="567"/>
      <c r="AC267" s="567"/>
      <c r="AD267" s="567"/>
      <c r="AE267" s="567"/>
      <c r="AF267" s="567"/>
      <c r="AG267" s="568"/>
      <c r="AH267" s="497"/>
      <c r="AI267" s="390"/>
      <c r="AJ267" s="505">
        <v>1</v>
      </c>
    </row>
    <row r="268" spans="1:36" s="362" customFormat="1" ht="14.1" customHeight="1" x14ac:dyDescent="0.15">
      <c r="A268" s="389"/>
      <c r="B268" s="501"/>
      <c r="C268" s="502"/>
      <c r="D268" s="766" t="s">
        <v>1330</v>
      </c>
      <c r="E268" s="766"/>
      <c r="F268" s="766"/>
      <c r="G268" s="766"/>
      <c r="H268" s="766"/>
      <c r="I268" s="766"/>
      <c r="J268" s="766"/>
      <c r="K268" s="766"/>
      <c r="L268" s="766"/>
      <c r="M268" s="766"/>
      <c r="N268" s="767">
        <f>IF(入力シート!I251="",I!I80,入力シート!I251)</f>
        <v>0</v>
      </c>
      <c r="O268" s="767"/>
      <c r="P268" s="767"/>
      <c r="Q268" s="767"/>
      <c r="R268" s="767"/>
      <c r="S268" s="767"/>
      <c r="T268" s="767"/>
      <c r="U268" s="767"/>
      <c r="V268" s="767"/>
      <c r="W268" s="767"/>
      <c r="X268" s="767"/>
      <c r="Y268" s="767"/>
      <c r="Z268" s="767"/>
      <c r="AA268" s="767"/>
      <c r="AB268" s="767"/>
      <c r="AC268" s="767"/>
      <c r="AD268" s="767"/>
      <c r="AE268" s="767"/>
      <c r="AF268" s="767"/>
      <c r="AG268" s="768"/>
      <c r="AH268" s="497"/>
      <c r="AI268" s="390"/>
      <c r="AJ268" s="505">
        <v>1</v>
      </c>
    </row>
    <row r="269" spans="1:36" s="362" customFormat="1" ht="14.1" customHeight="1" x14ac:dyDescent="0.15">
      <c r="A269" s="389"/>
      <c r="B269" s="494" t="s">
        <v>1331</v>
      </c>
      <c r="C269" s="489"/>
      <c r="D269" s="489"/>
      <c r="E269" s="489"/>
      <c r="F269" s="489"/>
      <c r="G269" s="489"/>
      <c r="H269" s="489"/>
      <c r="I269" s="489"/>
      <c r="J269" s="489"/>
      <c r="K269" s="489"/>
      <c r="L269" s="489"/>
      <c r="M269" s="489"/>
      <c r="N269" s="489"/>
      <c r="O269" s="489"/>
      <c r="P269" s="489"/>
      <c r="Q269" s="489"/>
      <c r="R269" s="489"/>
      <c r="S269" s="489"/>
      <c r="T269" s="489"/>
      <c r="U269" s="489"/>
      <c r="V269" s="489"/>
      <c r="W269" s="489"/>
      <c r="X269" s="489"/>
      <c r="Y269" s="489"/>
      <c r="Z269" s="489"/>
      <c r="AA269" s="489"/>
      <c r="AB269" s="489"/>
      <c r="AC269" s="489"/>
      <c r="AD269" s="489"/>
      <c r="AE269" s="489"/>
      <c r="AF269" s="489"/>
      <c r="AG269" s="564"/>
      <c r="AH269" s="491"/>
      <c r="AI269" s="492"/>
      <c r="AJ269" s="505">
        <v>1</v>
      </c>
    </row>
    <row r="270" spans="1:36" s="362" customFormat="1" ht="14.1" customHeight="1" x14ac:dyDescent="0.15">
      <c r="A270" s="389"/>
      <c r="B270" s="491"/>
      <c r="C270" s="492"/>
      <c r="D270" s="504" t="str">
        <f>入力シート!C254</f>
        <v>□</v>
      </c>
      <c r="E270" s="779" t="s">
        <v>1417</v>
      </c>
      <c r="F270" s="779"/>
      <c r="G270" s="779"/>
      <c r="H270" s="776">
        <f>入力シート!E256</f>
        <v>0</v>
      </c>
      <c r="I270" s="776"/>
      <c r="J270" s="776"/>
      <c r="K270" s="776"/>
      <c r="L270" s="776"/>
      <c r="M270" s="776"/>
      <c r="N270" s="776"/>
      <c r="O270" s="776"/>
      <c r="P270" s="776"/>
      <c r="Q270" s="776"/>
      <c r="R270" s="776"/>
      <c r="S270" s="776"/>
      <c r="T270" s="776"/>
      <c r="U270" s="776"/>
      <c r="V270" s="776"/>
      <c r="W270" s="776"/>
      <c r="X270" s="776"/>
      <c r="Y270" s="776"/>
      <c r="Z270" s="776">
        <f>入力シート!E258</f>
        <v>0</v>
      </c>
      <c r="AA270" s="776"/>
      <c r="AB270" s="776"/>
      <c r="AC270" s="776"/>
      <c r="AD270" s="776"/>
      <c r="AE270" s="776"/>
      <c r="AF270" s="776"/>
      <c r="AG270" s="565" t="s">
        <v>1335</v>
      </c>
      <c r="AH270" s="491"/>
      <c r="AI270" s="492"/>
      <c r="AJ270" s="505">
        <v>1</v>
      </c>
    </row>
    <row r="271" spans="1:36" s="362" customFormat="1" ht="14.1" customHeight="1" x14ac:dyDescent="0.15">
      <c r="A271" s="389"/>
      <c r="B271" s="491"/>
      <c r="C271" s="492"/>
      <c r="D271" s="504" t="str">
        <f>入力シート!C259</f>
        <v>□</v>
      </c>
      <c r="E271" s="779" t="s">
        <v>1418</v>
      </c>
      <c r="F271" s="779"/>
      <c r="G271" s="779"/>
      <c r="H271" s="776">
        <f>入力シート!E261</f>
        <v>0</v>
      </c>
      <c r="I271" s="776"/>
      <c r="J271" s="776"/>
      <c r="K271" s="776"/>
      <c r="L271" s="776"/>
      <c r="M271" s="776"/>
      <c r="N271" s="776"/>
      <c r="O271" s="776"/>
      <c r="P271" s="776"/>
      <c r="Q271" s="776"/>
      <c r="R271" s="776"/>
      <c r="S271" s="776"/>
      <c r="T271" s="776"/>
      <c r="U271" s="776"/>
      <c r="V271" s="776"/>
      <c r="W271" s="776"/>
      <c r="X271" s="776"/>
      <c r="Y271" s="776"/>
      <c r="Z271" s="776">
        <f>入力シート!E263</f>
        <v>0</v>
      </c>
      <c r="AA271" s="776"/>
      <c r="AB271" s="776"/>
      <c r="AC271" s="776"/>
      <c r="AD271" s="776"/>
      <c r="AE271" s="776"/>
      <c r="AF271" s="776"/>
      <c r="AG271" s="565" t="s">
        <v>1335</v>
      </c>
      <c r="AH271" s="491"/>
      <c r="AI271" s="492"/>
      <c r="AJ271" s="505">
        <v>1</v>
      </c>
    </row>
    <row r="272" spans="1:36" s="362" customFormat="1" ht="14.1" customHeight="1" x14ac:dyDescent="0.15">
      <c r="A272" s="389"/>
      <c r="B272" s="486"/>
      <c r="C272" s="490"/>
      <c r="D272" s="490"/>
      <c r="E272" s="490"/>
      <c r="F272" s="490"/>
      <c r="G272" s="490"/>
      <c r="H272" s="490"/>
      <c r="I272" s="490"/>
      <c r="J272" s="490"/>
      <c r="K272" s="490"/>
      <c r="L272" s="490"/>
      <c r="M272" s="490"/>
      <c r="N272" s="490"/>
      <c r="O272" s="490"/>
      <c r="P272" s="490"/>
      <c r="Q272" s="490"/>
      <c r="R272" s="490"/>
      <c r="S272" s="490"/>
      <c r="T272" s="490"/>
      <c r="U272" s="490"/>
      <c r="V272" s="490"/>
      <c r="W272" s="490"/>
      <c r="X272" s="490"/>
      <c r="Y272" s="490"/>
      <c r="Z272" s="490"/>
      <c r="AA272" s="490"/>
      <c r="AB272" s="490"/>
      <c r="AC272" s="490"/>
      <c r="AD272" s="490"/>
      <c r="AE272" s="490"/>
      <c r="AF272" s="490"/>
      <c r="AG272" s="566"/>
      <c r="AH272" s="491"/>
      <c r="AI272" s="492"/>
      <c r="AJ272" s="505">
        <v>1</v>
      </c>
    </row>
    <row r="273" spans="1:36" s="362" customFormat="1" ht="14.1" customHeight="1" x14ac:dyDescent="0.15">
      <c r="A273" s="389"/>
      <c r="B273" s="497" t="s">
        <v>1336</v>
      </c>
      <c r="C273" s="492"/>
      <c r="D273" s="492"/>
      <c r="E273" s="492"/>
      <c r="F273" s="492"/>
      <c r="G273" s="492"/>
      <c r="H273" s="492"/>
      <c r="I273" s="492"/>
      <c r="J273" s="492"/>
      <c r="K273" s="492"/>
      <c r="L273" s="492"/>
      <c r="M273" s="492"/>
      <c r="N273" s="492"/>
      <c r="O273" s="492"/>
      <c r="P273" s="492"/>
      <c r="Q273" s="492"/>
      <c r="R273" s="492"/>
      <c r="S273" s="492"/>
      <c r="T273" s="492"/>
      <c r="U273" s="492"/>
      <c r="V273" s="492"/>
      <c r="W273" s="492"/>
      <c r="X273" s="492"/>
      <c r="Y273" s="492"/>
      <c r="Z273" s="492"/>
      <c r="AA273" s="492"/>
      <c r="AB273" s="492"/>
      <c r="AC273" s="492"/>
      <c r="AD273" s="492"/>
      <c r="AE273" s="492"/>
      <c r="AF273" s="492"/>
      <c r="AG273" s="492"/>
      <c r="AH273" s="491"/>
      <c r="AI273" s="390"/>
      <c r="AJ273" s="505">
        <v>1</v>
      </c>
    </row>
    <row r="274" spans="1:36" s="362" customFormat="1" ht="14.1" customHeight="1" x14ac:dyDescent="0.15">
      <c r="A274" s="389"/>
      <c r="B274" s="491"/>
      <c r="C274" s="492"/>
      <c r="D274" s="778">
        <f>入力シート!B266</f>
        <v>0</v>
      </c>
      <c r="E274" s="778"/>
      <c r="F274" s="778"/>
      <c r="G274" s="778"/>
      <c r="H274" s="778"/>
      <c r="I274" s="778"/>
      <c r="J274" s="778"/>
      <c r="K274" s="778"/>
      <c r="L274" s="778"/>
      <c r="M274" s="778"/>
      <c r="N274" s="778"/>
      <c r="O274" s="778"/>
      <c r="P274" s="778"/>
      <c r="Q274" s="778"/>
      <c r="R274" s="778"/>
      <c r="S274" s="778"/>
      <c r="T274" s="778"/>
      <c r="U274" s="778"/>
      <c r="V274" s="778"/>
      <c r="W274" s="778"/>
      <c r="X274" s="778"/>
      <c r="Y274" s="778"/>
      <c r="Z274" s="778"/>
      <c r="AA274" s="778"/>
      <c r="AB274" s="778"/>
      <c r="AC274" s="778"/>
      <c r="AD274" s="778"/>
      <c r="AE274" s="778"/>
      <c r="AF274" s="492"/>
      <c r="AG274" s="492"/>
      <c r="AH274" s="491"/>
      <c r="AI274" s="390"/>
      <c r="AJ274" s="505">
        <v>1</v>
      </c>
    </row>
    <row r="275" spans="1:36" s="362" customFormat="1" ht="14.1" customHeight="1" x14ac:dyDescent="0.15">
      <c r="A275" s="389"/>
      <c r="B275" s="491"/>
      <c r="C275" s="492"/>
      <c r="D275" s="778"/>
      <c r="E275" s="778"/>
      <c r="F275" s="778"/>
      <c r="G275" s="778"/>
      <c r="H275" s="778"/>
      <c r="I275" s="778"/>
      <c r="J275" s="778"/>
      <c r="K275" s="778"/>
      <c r="L275" s="778"/>
      <c r="M275" s="778"/>
      <c r="N275" s="778"/>
      <c r="O275" s="778"/>
      <c r="P275" s="778"/>
      <c r="Q275" s="778"/>
      <c r="R275" s="778"/>
      <c r="S275" s="778"/>
      <c r="T275" s="778"/>
      <c r="U275" s="778"/>
      <c r="V275" s="778"/>
      <c r="W275" s="778"/>
      <c r="X275" s="778"/>
      <c r="Y275" s="778"/>
      <c r="Z275" s="778"/>
      <c r="AA275" s="778"/>
      <c r="AB275" s="778"/>
      <c r="AC275" s="778"/>
      <c r="AD275" s="778"/>
      <c r="AE275" s="778"/>
      <c r="AF275" s="492"/>
      <c r="AG275" s="492"/>
      <c r="AH275" s="491"/>
      <c r="AI275" s="390"/>
      <c r="AJ275" s="505">
        <v>1</v>
      </c>
    </row>
    <row r="276" spans="1:36" s="362" customFormat="1" ht="14.1" customHeight="1" x14ac:dyDescent="0.15">
      <c r="A276" s="389"/>
      <c r="B276" s="491"/>
      <c r="C276" s="492"/>
      <c r="D276" s="492"/>
      <c r="E276" s="492"/>
      <c r="F276" s="492"/>
      <c r="G276" s="492"/>
      <c r="H276" s="492"/>
      <c r="I276" s="492"/>
      <c r="J276" s="492"/>
      <c r="K276" s="492"/>
      <c r="L276" s="492"/>
      <c r="M276" s="492"/>
      <c r="N276" s="492"/>
      <c r="O276" s="492"/>
      <c r="P276" s="492"/>
      <c r="Q276" s="492"/>
      <c r="R276" s="492"/>
      <c r="S276" s="492"/>
      <c r="T276" s="492"/>
      <c r="U276" s="492"/>
      <c r="V276" s="492"/>
      <c r="W276" s="492"/>
      <c r="X276" s="492"/>
      <c r="Y276" s="492"/>
      <c r="Z276" s="492"/>
      <c r="AA276" s="492"/>
      <c r="AB276" s="492"/>
      <c r="AC276" s="492"/>
      <c r="AD276" s="492"/>
      <c r="AE276" s="492"/>
      <c r="AF276" s="492"/>
      <c r="AG276" s="492"/>
      <c r="AH276" s="491"/>
      <c r="AI276" s="390"/>
      <c r="AJ276" s="505">
        <v>1</v>
      </c>
    </row>
    <row r="277" spans="1:36" s="362" customFormat="1" ht="14.1" customHeight="1" x14ac:dyDescent="0.15">
      <c r="A277" s="389"/>
      <c r="B277" s="486"/>
      <c r="C277" s="490"/>
      <c r="D277" s="490"/>
      <c r="E277" s="490"/>
      <c r="F277" s="490"/>
      <c r="G277" s="490"/>
      <c r="H277" s="490"/>
      <c r="I277" s="490"/>
      <c r="J277" s="490"/>
      <c r="K277" s="490"/>
      <c r="L277" s="490"/>
      <c r="M277" s="490"/>
      <c r="N277" s="490"/>
      <c r="O277" s="490"/>
      <c r="P277" s="490"/>
      <c r="Q277" s="490"/>
      <c r="R277" s="490"/>
      <c r="S277" s="490"/>
      <c r="T277" s="490"/>
      <c r="U277" s="490"/>
      <c r="V277" s="490"/>
      <c r="W277" s="490"/>
      <c r="X277" s="490"/>
      <c r="Y277" s="490"/>
      <c r="Z277" s="490"/>
      <c r="AA277" s="490"/>
      <c r="AB277" s="490"/>
      <c r="AC277" s="490"/>
      <c r="AD277" s="490"/>
      <c r="AE277" s="490"/>
      <c r="AF277" s="490"/>
      <c r="AG277" s="490"/>
      <c r="AH277" s="491"/>
      <c r="AI277" s="390"/>
      <c r="AJ277" s="505">
        <v>1</v>
      </c>
    </row>
    <row r="278" spans="1:36" s="362" customFormat="1" ht="14.1" customHeight="1" x14ac:dyDescent="0.15">
      <c r="A278" s="389"/>
      <c r="B278" s="390"/>
      <c r="C278" s="390"/>
      <c r="D278" s="390"/>
      <c r="E278" s="390"/>
      <c r="F278" s="390"/>
      <c r="G278" s="390"/>
      <c r="H278" s="390"/>
      <c r="I278" s="390"/>
      <c r="J278" s="390"/>
      <c r="K278" s="390"/>
      <c r="L278" s="390"/>
      <c r="M278" s="390"/>
      <c r="N278" s="390"/>
      <c r="O278" s="390"/>
      <c r="P278" s="390"/>
      <c r="Q278" s="390"/>
      <c r="R278" s="390"/>
      <c r="S278" s="390"/>
      <c r="T278" s="390"/>
      <c r="U278" s="390"/>
      <c r="V278" s="390"/>
      <c r="W278" s="390"/>
      <c r="X278" s="390"/>
      <c r="Y278" s="390"/>
      <c r="Z278" s="390"/>
      <c r="AA278" s="390"/>
      <c r="AB278" s="390"/>
      <c r="AC278" s="390"/>
      <c r="AD278" s="390"/>
      <c r="AE278" s="390"/>
      <c r="AF278" s="390"/>
      <c r="AG278" s="390"/>
      <c r="AH278" s="390"/>
      <c r="AI278" s="390"/>
      <c r="AJ278" s="505">
        <v>1</v>
      </c>
    </row>
    <row r="279" spans="1:36" s="362" customFormat="1" ht="14.1" customHeight="1" x14ac:dyDescent="0.15">
      <c r="A279" s="389"/>
      <c r="B279" s="390"/>
      <c r="C279" s="390"/>
      <c r="D279" s="390"/>
      <c r="E279" s="390"/>
      <c r="F279" s="390"/>
      <c r="G279" s="390"/>
      <c r="H279" s="390"/>
      <c r="I279" s="390"/>
      <c r="J279" s="390"/>
      <c r="K279" s="390"/>
      <c r="L279" s="390"/>
      <c r="M279" s="390"/>
      <c r="N279" s="390"/>
      <c r="O279" s="390"/>
      <c r="P279" s="390"/>
      <c r="Q279" s="390"/>
      <c r="R279" s="390"/>
      <c r="S279" s="390"/>
      <c r="T279" s="390"/>
      <c r="U279" s="390"/>
      <c r="V279" s="390"/>
      <c r="W279" s="390"/>
      <c r="X279" s="390"/>
      <c r="Y279" s="390"/>
      <c r="Z279" s="390"/>
      <c r="AA279" s="390"/>
      <c r="AB279" s="390"/>
      <c r="AC279" s="390"/>
      <c r="AD279" s="390"/>
      <c r="AE279" s="390"/>
      <c r="AF279" s="390"/>
      <c r="AG279" s="390"/>
      <c r="AH279" s="390"/>
      <c r="AI279" s="390"/>
      <c r="AJ279" s="505">
        <v>1</v>
      </c>
    </row>
    <row r="280" spans="1:36" s="362" customFormat="1" ht="14.1" customHeight="1" x14ac:dyDescent="0.15">
      <c r="A280" s="362" t="s">
        <v>482</v>
      </c>
      <c r="B280" s="495"/>
      <c r="C280" s="495"/>
      <c r="D280" s="495"/>
      <c r="E280" s="495"/>
      <c r="F280" s="495"/>
      <c r="G280" s="495"/>
      <c r="H280" s="495"/>
      <c r="I280" s="495"/>
      <c r="J280" s="495"/>
      <c r="K280" s="495"/>
      <c r="L280" s="495"/>
      <c r="M280" s="495"/>
      <c r="N280" s="495"/>
      <c r="O280" s="495"/>
      <c r="P280" s="495"/>
      <c r="Q280" s="495"/>
      <c r="R280" s="495"/>
      <c r="S280" s="495"/>
      <c r="T280" s="495"/>
      <c r="U280" s="495"/>
      <c r="V280" s="495"/>
      <c r="W280" s="495"/>
      <c r="X280" s="495"/>
      <c r="Y280" s="495"/>
      <c r="Z280" s="495"/>
      <c r="AA280" s="495"/>
      <c r="AB280" s="495"/>
      <c r="AC280" s="495"/>
      <c r="AD280" s="495"/>
      <c r="AE280" s="495"/>
      <c r="AF280" s="495"/>
      <c r="AG280" s="495"/>
      <c r="AH280" s="495"/>
      <c r="AI280" s="390"/>
      <c r="AJ280" s="505">
        <v>1</v>
      </c>
    </row>
    <row r="281" spans="1:36" s="362" customFormat="1" ht="14.1" customHeight="1" x14ac:dyDescent="0.15">
      <c r="A281" s="385">
        <v>1</v>
      </c>
      <c r="B281" s="772" t="s">
        <v>1379</v>
      </c>
      <c r="C281" s="772"/>
      <c r="D281" s="772"/>
      <c r="E281" s="772"/>
      <c r="F281" s="772"/>
      <c r="G281" s="772"/>
      <c r="H281" s="772"/>
      <c r="I281" s="772"/>
      <c r="J281" s="772"/>
      <c r="K281" s="772"/>
      <c r="L281" s="772"/>
      <c r="M281" s="772"/>
      <c r="N281" s="772"/>
      <c r="O281" s="772"/>
      <c r="P281" s="772"/>
      <c r="Q281" s="772"/>
      <c r="R281" s="772"/>
      <c r="S281" s="772"/>
      <c r="T281" s="772"/>
      <c r="U281" s="772"/>
      <c r="V281" s="772"/>
      <c r="W281" s="772"/>
      <c r="X281" s="772"/>
      <c r="Y281" s="772"/>
      <c r="Z281" s="772"/>
      <c r="AA281" s="772"/>
      <c r="AB281" s="772"/>
      <c r="AC281" s="772"/>
      <c r="AD281" s="772"/>
      <c r="AE281" s="772"/>
      <c r="AF281" s="772"/>
      <c r="AG281" s="772"/>
      <c r="AH281" s="772"/>
      <c r="AI281" s="390"/>
      <c r="AJ281" s="505">
        <v>1</v>
      </c>
    </row>
    <row r="282" spans="1:36" s="362" customFormat="1" ht="14.1" customHeight="1" x14ac:dyDescent="0.15">
      <c r="A282" s="386"/>
      <c r="B282" s="772"/>
      <c r="C282" s="772"/>
      <c r="D282" s="772"/>
      <c r="E282" s="772"/>
      <c r="F282" s="772"/>
      <c r="G282" s="772"/>
      <c r="H282" s="772"/>
      <c r="I282" s="772"/>
      <c r="J282" s="772"/>
      <c r="K282" s="772"/>
      <c r="L282" s="772"/>
      <c r="M282" s="772"/>
      <c r="N282" s="772"/>
      <c r="O282" s="772"/>
      <c r="P282" s="772"/>
      <c r="Q282" s="772"/>
      <c r="R282" s="772"/>
      <c r="S282" s="772"/>
      <c r="T282" s="772"/>
      <c r="U282" s="772"/>
      <c r="V282" s="772"/>
      <c r="W282" s="772"/>
      <c r="X282" s="772"/>
      <c r="Y282" s="772"/>
      <c r="Z282" s="772"/>
      <c r="AA282" s="772"/>
      <c r="AB282" s="772"/>
      <c r="AC282" s="772"/>
      <c r="AD282" s="772"/>
      <c r="AE282" s="772"/>
      <c r="AF282" s="772"/>
      <c r="AG282" s="772"/>
      <c r="AH282" s="772"/>
      <c r="AI282" s="390"/>
      <c r="AJ282" s="505">
        <v>1</v>
      </c>
    </row>
    <row r="283" spans="1:36" s="362" customFormat="1" ht="14.1" customHeight="1" x14ac:dyDescent="0.15">
      <c r="A283" s="386"/>
      <c r="B283" s="772"/>
      <c r="C283" s="772"/>
      <c r="D283" s="772"/>
      <c r="E283" s="772"/>
      <c r="F283" s="772"/>
      <c r="G283" s="772"/>
      <c r="H283" s="772"/>
      <c r="I283" s="772"/>
      <c r="J283" s="772"/>
      <c r="K283" s="772"/>
      <c r="L283" s="772"/>
      <c r="M283" s="772"/>
      <c r="N283" s="772"/>
      <c r="O283" s="772"/>
      <c r="P283" s="772"/>
      <c r="Q283" s="772"/>
      <c r="R283" s="772"/>
      <c r="S283" s="772"/>
      <c r="T283" s="772"/>
      <c r="U283" s="772"/>
      <c r="V283" s="772"/>
      <c r="W283" s="772"/>
      <c r="X283" s="772"/>
      <c r="Y283" s="772"/>
      <c r="Z283" s="772"/>
      <c r="AA283" s="772"/>
      <c r="AB283" s="772"/>
      <c r="AC283" s="772"/>
      <c r="AD283" s="772"/>
      <c r="AE283" s="772"/>
      <c r="AF283" s="772"/>
      <c r="AG283" s="772"/>
      <c r="AH283" s="772"/>
      <c r="AI283" s="390"/>
      <c r="AJ283" s="505">
        <v>1</v>
      </c>
    </row>
    <row r="284" spans="1:36" s="362" customFormat="1" ht="14.1" customHeight="1" x14ac:dyDescent="0.15">
      <c r="A284" s="385">
        <v>2</v>
      </c>
      <c r="B284" s="772" t="s">
        <v>1338</v>
      </c>
      <c r="C284" s="772"/>
      <c r="D284" s="772"/>
      <c r="E284" s="772"/>
      <c r="F284" s="772"/>
      <c r="G284" s="772"/>
      <c r="H284" s="772"/>
      <c r="I284" s="772"/>
      <c r="J284" s="772"/>
      <c r="K284" s="772"/>
      <c r="L284" s="772"/>
      <c r="M284" s="772"/>
      <c r="N284" s="772"/>
      <c r="O284" s="772"/>
      <c r="P284" s="772"/>
      <c r="Q284" s="772"/>
      <c r="R284" s="772"/>
      <c r="S284" s="772"/>
      <c r="T284" s="772"/>
      <c r="U284" s="772"/>
      <c r="V284" s="772"/>
      <c r="W284" s="772"/>
      <c r="X284" s="772"/>
      <c r="Y284" s="772"/>
      <c r="Z284" s="772"/>
      <c r="AA284" s="772"/>
      <c r="AB284" s="772"/>
      <c r="AC284" s="772"/>
      <c r="AD284" s="772"/>
      <c r="AE284" s="772"/>
      <c r="AF284" s="772"/>
      <c r="AG284" s="772"/>
      <c r="AH284" s="772"/>
      <c r="AI284" s="390"/>
      <c r="AJ284" s="505">
        <v>1</v>
      </c>
    </row>
    <row r="285" spans="1:36" s="362" customFormat="1" ht="14.1" customHeight="1" x14ac:dyDescent="0.15">
      <c r="A285" s="386"/>
      <c r="B285" s="772"/>
      <c r="C285" s="772"/>
      <c r="D285" s="772"/>
      <c r="E285" s="772"/>
      <c r="F285" s="772"/>
      <c r="G285" s="772"/>
      <c r="H285" s="772"/>
      <c r="I285" s="772"/>
      <c r="J285" s="772"/>
      <c r="K285" s="772"/>
      <c r="L285" s="772"/>
      <c r="M285" s="772"/>
      <c r="N285" s="772"/>
      <c r="O285" s="772"/>
      <c r="P285" s="772"/>
      <c r="Q285" s="772"/>
      <c r="R285" s="772"/>
      <c r="S285" s="772"/>
      <c r="T285" s="772"/>
      <c r="U285" s="772"/>
      <c r="V285" s="772"/>
      <c r="W285" s="772"/>
      <c r="X285" s="772"/>
      <c r="Y285" s="772"/>
      <c r="Z285" s="772"/>
      <c r="AA285" s="772"/>
      <c r="AB285" s="772"/>
      <c r="AC285" s="772"/>
      <c r="AD285" s="772"/>
      <c r="AE285" s="772"/>
      <c r="AF285" s="772"/>
      <c r="AG285" s="772"/>
      <c r="AH285" s="772"/>
      <c r="AI285" s="390"/>
      <c r="AJ285" s="505">
        <v>1</v>
      </c>
    </row>
    <row r="286" spans="1:36" s="362" customFormat="1" ht="14.1" customHeight="1" x14ac:dyDescent="0.15">
      <c r="A286" s="385">
        <v>3</v>
      </c>
      <c r="B286" s="772" t="s">
        <v>1343</v>
      </c>
      <c r="C286" s="772"/>
      <c r="D286" s="772"/>
      <c r="E286" s="772"/>
      <c r="F286" s="772"/>
      <c r="G286" s="772"/>
      <c r="H286" s="772"/>
      <c r="I286" s="772"/>
      <c r="J286" s="772"/>
      <c r="K286" s="772"/>
      <c r="L286" s="772"/>
      <c r="M286" s="772"/>
      <c r="N286" s="772"/>
      <c r="O286" s="772"/>
      <c r="P286" s="772"/>
      <c r="Q286" s="772"/>
      <c r="R286" s="772"/>
      <c r="S286" s="772"/>
      <c r="T286" s="772"/>
      <c r="U286" s="772"/>
      <c r="V286" s="772"/>
      <c r="W286" s="772"/>
      <c r="X286" s="772"/>
      <c r="Y286" s="772"/>
      <c r="Z286" s="772"/>
      <c r="AA286" s="772"/>
      <c r="AB286" s="772"/>
      <c r="AC286" s="772"/>
      <c r="AD286" s="772"/>
      <c r="AE286" s="772"/>
      <c r="AF286" s="772"/>
      <c r="AG286" s="772"/>
      <c r="AH286" s="772"/>
      <c r="AI286" s="390"/>
      <c r="AJ286" s="505">
        <v>1</v>
      </c>
    </row>
    <row r="287" spans="1:36" s="362" customFormat="1" ht="14.1" customHeight="1" x14ac:dyDescent="0.15">
      <c r="B287" s="772"/>
      <c r="C287" s="772"/>
      <c r="D287" s="772"/>
      <c r="E287" s="772"/>
      <c r="F287" s="772"/>
      <c r="G287" s="772"/>
      <c r="H287" s="772"/>
      <c r="I287" s="772"/>
      <c r="J287" s="772"/>
      <c r="K287" s="772"/>
      <c r="L287" s="772"/>
      <c r="M287" s="772"/>
      <c r="N287" s="772"/>
      <c r="O287" s="772"/>
      <c r="P287" s="772"/>
      <c r="Q287" s="772"/>
      <c r="R287" s="772"/>
      <c r="S287" s="772"/>
      <c r="T287" s="772"/>
      <c r="U287" s="772"/>
      <c r="V287" s="772"/>
      <c r="W287" s="772"/>
      <c r="X287" s="772"/>
      <c r="Y287" s="772"/>
      <c r="Z287" s="772"/>
      <c r="AA287" s="772"/>
      <c r="AB287" s="772"/>
      <c r="AC287" s="772"/>
      <c r="AD287" s="772"/>
      <c r="AE287" s="772"/>
      <c r="AF287" s="772"/>
      <c r="AG287" s="772"/>
      <c r="AH287" s="772"/>
      <c r="AI287" s="390"/>
      <c r="AJ287" s="505">
        <v>1</v>
      </c>
    </row>
    <row r="288" spans="1:36" s="362" customFormat="1" ht="14.1" customHeight="1" x14ac:dyDescent="0.15">
      <c r="A288" s="385"/>
      <c r="B288" s="772"/>
      <c r="C288" s="772"/>
      <c r="D288" s="772"/>
      <c r="E288" s="772"/>
      <c r="F288" s="772"/>
      <c r="G288" s="772"/>
      <c r="H288" s="772"/>
      <c r="I288" s="772"/>
      <c r="J288" s="772"/>
      <c r="K288" s="772"/>
      <c r="L288" s="772"/>
      <c r="M288" s="772"/>
      <c r="N288" s="772"/>
      <c r="O288" s="772"/>
      <c r="P288" s="772"/>
      <c r="Q288" s="772"/>
      <c r="R288" s="772"/>
      <c r="S288" s="772"/>
      <c r="T288" s="772"/>
      <c r="U288" s="772"/>
      <c r="V288" s="772"/>
      <c r="W288" s="772"/>
      <c r="X288" s="772"/>
      <c r="Y288" s="772"/>
      <c r="Z288" s="772"/>
      <c r="AA288" s="772"/>
      <c r="AB288" s="772"/>
      <c r="AC288" s="772"/>
      <c r="AD288" s="772"/>
      <c r="AE288" s="772"/>
      <c r="AF288" s="772"/>
      <c r="AG288" s="772"/>
      <c r="AH288" s="772"/>
      <c r="AI288" s="390"/>
      <c r="AJ288" s="505">
        <v>1</v>
      </c>
    </row>
    <row r="289" spans="1:36" s="362" customFormat="1" ht="14.1" customHeight="1" x14ac:dyDescent="0.15">
      <c r="B289" s="772"/>
      <c r="C289" s="772"/>
      <c r="D289" s="772"/>
      <c r="E289" s="772"/>
      <c r="F289" s="772"/>
      <c r="G289" s="772"/>
      <c r="H289" s="772"/>
      <c r="I289" s="772"/>
      <c r="J289" s="772"/>
      <c r="K289" s="772"/>
      <c r="L289" s="772"/>
      <c r="M289" s="772"/>
      <c r="N289" s="772"/>
      <c r="O289" s="772"/>
      <c r="P289" s="772"/>
      <c r="Q289" s="772"/>
      <c r="R289" s="772"/>
      <c r="S289" s="772"/>
      <c r="T289" s="772"/>
      <c r="U289" s="772"/>
      <c r="V289" s="772"/>
      <c r="W289" s="772"/>
      <c r="X289" s="772"/>
      <c r="Y289" s="772"/>
      <c r="Z289" s="772"/>
      <c r="AA289" s="772"/>
      <c r="AB289" s="772"/>
      <c r="AC289" s="772"/>
      <c r="AD289" s="772"/>
      <c r="AE289" s="772"/>
      <c r="AF289" s="772"/>
      <c r="AG289" s="772"/>
      <c r="AH289" s="772"/>
      <c r="AI289" s="390"/>
      <c r="AJ289" s="505">
        <v>1</v>
      </c>
    </row>
    <row r="290" spans="1:36" s="362" customFormat="1" ht="14.1" customHeight="1" x14ac:dyDescent="0.15">
      <c r="B290" s="772"/>
      <c r="C290" s="772"/>
      <c r="D290" s="772"/>
      <c r="E290" s="772"/>
      <c r="F290" s="772"/>
      <c r="G290" s="772"/>
      <c r="H290" s="772"/>
      <c r="I290" s="772"/>
      <c r="J290" s="772"/>
      <c r="K290" s="772"/>
      <c r="L290" s="772"/>
      <c r="M290" s="772"/>
      <c r="N290" s="772"/>
      <c r="O290" s="772"/>
      <c r="P290" s="772"/>
      <c r="Q290" s="772"/>
      <c r="R290" s="772"/>
      <c r="S290" s="772"/>
      <c r="T290" s="772"/>
      <c r="U290" s="772"/>
      <c r="V290" s="772"/>
      <c r="W290" s="772"/>
      <c r="X290" s="772"/>
      <c r="Y290" s="772"/>
      <c r="Z290" s="772"/>
      <c r="AA290" s="772"/>
      <c r="AB290" s="772"/>
      <c r="AC290" s="772"/>
      <c r="AD290" s="772"/>
      <c r="AE290" s="772"/>
      <c r="AF290" s="772"/>
      <c r="AG290" s="772"/>
      <c r="AH290" s="772"/>
      <c r="AI290" s="390"/>
      <c r="AJ290" s="505">
        <v>1</v>
      </c>
    </row>
    <row r="291" spans="1:36" s="362" customFormat="1" ht="14.1" customHeight="1" x14ac:dyDescent="0.15">
      <c r="A291" s="385">
        <v>4</v>
      </c>
      <c r="B291" s="495" t="s">
        <v>1339</v>
      </c>
      <c r="D291" s="495"/>
      <c r="E291" s="495"/>
      <c r="F291" s="495"/>
      <c r="G291" s="495"/>
      <c r="H291" s="495"/>
      <c r="I291" s="495"/>
      <c r="J291" s="495"/>
      <c r="K291" s="495"/>
      <c r="L291" s="495"/>
      <c r="M291" s="495"/>
      <c r="N291" s="495"/>
      <c r="O291" s="495"/>
      <c r="P291" s="495"/>
      <c r="Q291" s="495"/>
      <c r="R291" s="495"/>
      <c r="S291" s="495"/>
      <c r="T291" s="495"/>
      <c r="U291" s="495"/>
      <c r="V291" s="495"/>
      <c r="W291" s="495"/>
      <c r="X291" s="495"/>
      <c r="Y291" s="495"/>
      <c r="Z291" s="495"/>
      <c r="AA291" s="495"/>
      <c r="AB291" s="495"/>
      <c r="AC291" s="495"/>
      <c r="AD291" s="495"/>
      <c r="AE291" s="495"/>
      <c r="AF291" s="495"/>
      <c r="AG291" s="495"/>
      <c r="AH291" s="495"/>
      <c r="AI291" s="390"/>
      <c r="AJ291" s="505">
        <v>1</v>
      </c>
    </row>
    <row r="292" spans="1:36" s="362" customFormat="1" ht="14.1" customHeight="1" x14ac:dyDescent="0.15">
      <c r="A292" s="389">
        <v>5</v>
      </c>
      <c r="B292" s="772" t="s">
        <v>1340</v>
      </c>
      <c r="C292" s="772"/>
      <c r="D292" s="772"/>
      <c r="E292" s="772"/>
      <c r="F292" s="772"/>
      <c r="G292" s="772"/>
      <c r="H292" s="772"/>
      <c r="I292" s="772"/>
      <c r="J292" s="772"/>
      <c r="K292" s="772"/>
      <c r="L292" s="772"/>
      <c r="M292" s="772"/>
      <c r="N292" s="772"/>
      <c r="O292" s="772"/>
      <c r="P292" s="772"/>
      <c r="Q292" s="772"/>
      <c r="R292" s="772"/>
      <c r="S292" s="772"/>
      <c r="T292" s="772"/>
      <c r="U292" s="772"/>
      <c r="V292" s="772"/>
      <c r="W292" s="772"/>
      <c r="X292" s="772"/>
      <c r="Y292" s="772"/>
      <c r="Z292" s="772"/>
      <c r="AA292" s="772"/>
      <c r="AB292" s="772"/>
      <c r="AC292" s="772"/>
      <c r="AD292" s="772"/>
      <c r="AE292" s="772"/>
      <c r="AF292" s="772"/>
      <c r="AG292" s="772"/>
      <c r="AH292" s="772"/>
      <c r="AI292" s="390"/>
      <c r="AJ292" s="505">
        <v>1</v>
      </c>
    </row>
    <row r="293" spans="1:36" s="362" customFormat="1" ht="14.1" customHeight="1" x14ac:dyDescent="0.15">
      <c r="B293" s="772"/>
      <c r="C293" s="772"/>
      <c r="D293" s="772"/>
      <c r="E293" s="772"/>
      <c r="F293" s="772"/>
      <c r="G293" s="772"/>
      <c r="H293" s="772"/>
      <c r="I293" s="772"/>
      <c r="J293" s="772"/>
      <c r="K293" s="772"/>
      <c r="L293" s="772"/>
      <c r="M293" s="772"/>
      <c r="N293" s="772"/>
      <c r="O293" s="772"/>
      <c r="P293" s="772"/>
      <c r="Q293" s="772"/>
      <c r="R293" s="772"/>
      <c r="S293" s="772"/>
      <c r="T293" s="772"/>
      <c r="U293" s="772"/>
      <c r="V293" s="772"/>
      <c r="W293" s="772"/>
      <c r="X293" s="772"/>
      <c r="Y293" s="772"/>
      <c r="Z293" s="772"/>
      <c r="AA293" s="772"/>
      <c r="AB293" s="772"/>
      <c r="AC293" s="772"/>
      <c r="AD293" s="772"/>
      <c r="AE293" s="772"/>
      <c r="AF293" s="772"/>
      <c r="AG293" s="772"/>
      <c r="AH293" s="772"/>
      <c r="AI293" s="390"/>
      <c r="AJ293" s="505">
        <v>1</v>
      </c>
    </row>
    <row r="294" spans="1:36" s="362" customFormat="1" ht="14.1" customHeight="1" x14ac:dyDescent="0.15">
      <c r="B294" s="772"/>
      <c r="C294" s="772"/>
      <c r="D294" s="772"/>
      <c r="E294" s="772"/>
      <c r="F294" s="772"/>
      <c r="G294" s="772"/>
      <c r="H294" s="772"/>
      <c r="I294" s="772"/>
      <c r="J294" s="772"/>
      <c r="K294" s="772"/>
      <c r="L294" s="772"/>
      <c r="M294" s="772"/>
      <c r="N294" s="772"/>
      <c r="O294" s="772"/>
      <c r="P294" s="772"/>
      <c r="Q294" s="772"/>
      <c r="R294" s="772"/>
      <c r="S294" s="772"/>
      <c r="T294" s="772"/>
      <c r="U294" s="772"/>
      <c r="V294" s="772"/>
      <c r="W294" s="772"/>
      <c r="X294" s="772"/>
      <c r="Y294" s="772"/>
      <c r="Z294" s="772"/>
      <c r="AA294" s="772"/>
      <c r="AB294" s="772"/>
      <c r="AC294" s="772"/>
      <c r="AD294" s="772"/>
      <c r="AE294" s="772"/>
      <c r="AF294" s="772"/>
      <c r="AG294" s="772"/>
      <c r="AH294" s="772"/>
      <c r="AI294" s="390"/>
      <c r="AJ294" s="505">
        <v>1</v>
      </c>
    </row>
    <row r="295" spans="1:36" s="362" customFormat="1" ht="14.1" customHeight="1" x14ac:dyDescent="0.15">
      <c r="A295" s="389">
        <v>6</v>
      </c>
      <c r="B295" s="777" t="s">
        <v>1341</v>
      </c>
      <c r="C295" s="777"/>
      <c r="D295" s="777"/>
      <c r="E295" s="777"/>
      <c r="F295" s="777"/>
      <c r="G295" s="777"/>
      <c r="H295" s="777"/>
      <c r="I295" s="777"/>
      <c r="J295" s="777"/>
      <c r="K295" s="777"/>
      <c r="L295" s="777"/>
      <c r="M295" s="777"/>
      <c r="N295" s="777"/>
      <c r="O295" s="777"/>
      <c r="P295" s="777"/>
      <c r="Q295" s="777"/>
      <c r="R295" s="777"/>
      <c r="S295" s="777"/>
      <c r="T295" s="777"/>
      <c r="U295" s="777"/>
      <c r="V295" s="777"/>
      <c r="W295" s="777"/>
      <c r="X295" s="777"/>
      <c r="Y295" s="777"/>
      <c r="Z295" s="777"/>
      <c r="AA295" s="777"/>
      <c r="AB295" s="777"/>
      <c r="AC295" s="777"/>
      <c r="AD295" s="777"/>
      <c r="AE295" s="777"/>
      <c r="AF295" s="777"/>
      <c r="AG295" s="777"/>
      <c r="AH295" s="777"/>
      <c r="AI295" s="390"/>
      <c r="AJ295" s="505">
        <v>1</v>
      </c>
    </row>
    <row r="296" spans="1:36" s="362" customFormat="1" ht="14.1" customHeight="1" x14ac:dyDescent="0.15">
      <c r="A296" s="389"/>
      <c r="B296" s="777"/>
      <c r="C296" s="777"/>
      <c r="D296" s="777"/>
      <c r="E296" s="777"/>
      <c r="F296" s="777"/>
      <c r="G296" s="777"/>
      <c r="H296" s="777"/>
      <c r="I296" s="777"/>
      <c r="J296" s="777"/>
      <c r="K296" s="777"/>
      <c r="L296" s="777"/>
      <c r="M296" s="777"/>
      <c r="N296" s="777"/>
      <c r="O296" s="777"/>
      <c r="P296" s="777"/>
      <c r="Q296" s="777"/>
      <c r="R296" s="777"/>
      <c r="S296" s="777"/>
      <c r="T296" s="777"/>
      <c r="U296" s="777"/>
      <c r="V296" s="777"/>
      <c r="W296" s="777"/>
      <c r="X296" s="777"/>
      <c r="Y296" s="777"/>
      <c r="Z296" s="777"/>
      <c r="AA296" s="777"/>
      <c r="AB296" s="777"/>
      <c r="AC296" s="777"/>
      <c r="AD296" s="777"/>
      <c r="AE296" s="777"/>
      <c r="AF296" s="777"/>
      <c r="AG296" s="777"/>
      <c r="AH296" s="777"/>
      <c r="AI296" s="390"/>
      <c r="AJ296" s="505">
        <v>1</v>
      </c>
    </row>
    <row r="297" spans="1:36" s="362" customFormat="1" ht="14.1" customHeight="1" x14ac:dyDescent="0.15">
      <c r="A297" s="389">
        <v>7</v>
      </c>
      <c r="B297" s="772" t="s">
        <v>1342</v>
      </c>
      <c r="C297" s="772"/>
      <c r="D297" s="772"/>
      <c r="E297" s="772"/>
      <c r="F297" s="772"/>
      <c r="G297" s="772"/>
      <c r="H297" s="772"/>
      <c r="I297" s="772"/>
      <c r="J297" s="772"/>
      <c r="K297" s="772"/>
      <c r="L297" s="772"/>
      <c r="M297" s="772"/>
      <c r="N297" s="772"/>
      <c r="O297" s="772"/>
      <c r="P297" s="772"/>
      <c r="Q297" s="772"/>
      <c r="R297" s="772"/>
      <c r="S297" s="772"/>
      <c r="T297" s="772"/>
      <c r="U297" s="772"/>
      <c r="V297" s="772"/>
      <c r="W297" s="772"/>
      <c r="X297" s="772"/>
      <c r="Y297" s="772"/>
      <c r="Z297" s="772"/>
      <c r="AA297" s="772"/>
      <c r="AB297" s="772"/>
      <c r="AC297" s="772"/>
      <c r="AD297" s="772"/>
      <c r="AE297" s="772"/>
      <c r="AF297" s="772"/>
      <c r="AG297" s="772"/>
      <c r="AH297" s="772"/>
      <c r="AI297" s="390"/>
      <c r="AJ297" s="505">
        <v>1</v>
      </c>
    </row>
    <row r="298" spans="1:36" s="362" customFormat="1" ht="14.1" customHeight="1" x14ac:dyDescent="0.15">
      <c r="A298" s="389"/>
      <c r="B298" s="772"/>
      <c r="C298" s="772"/>
      <c r="D298" s="772"/>
      <c r="E298" s="772"/>
      <c r="F298" s="772"/>
      <c r="G298" s="772"/>
      <c r="H298" s="772"/>
      <c r="I298" s="772"/>
      <c r="J298" s="772"/>
      <c r="K298" s="772"/>
      <c r="L298" s="772"/>
      <c r="M298" s="772"/>
      <c r="N298" s="772"/>
      <c r="O298" s="772"/>
      <c r="P298" s="772"/>
      <c r="Q298" s="772"/>
      <c r="R298" s="772"/>
      <c r="S298" s="772"/>
      <c r="T298" s="772"/>
      <c r="U298" s="772"/>
      <c r="V298" s="772"/>
      <c r="W298" s="772"/>
      <c r="X298" s="772"/>
      <c r="Y298" s="772"/>
      <c r="Z298" s="772"/>
      <c r="AA298" s="772"/>
      <c r="AB298" s="772"/>
      <c r="AC298" s="772"/>
      <c r="AD298" s="772"/>
      <c r="AE298" s="772"/>
      <c r="AF298" s="772"/>
      <c r="AG298" s="772"/>
      <c r="AH298" s="772"/>
      <c r="AI298" s="390"/>
      <c r="AJ298" s="505">
        <v>1</v>
      </c>
    </row>
    <row r="299" spans="1:36" s="362" customFormat="1" ht="14.1" customHeight="1" x14ac:dyDescent="0.15">
      <c r="B299" s="772"/>
      <c r="C299" s="772"/>
      <c r="D299" s="772"/>
      <c r="E299" s="772"/>
      <c r="F299" s="772"/>
      <c r="G299" s="772"/>
      <c r="H299" s="772"/>
      <c r="I299" s="772"/>
      <c r="J299" s="772"/>
      <c r="K299" s="772"/>
      <c r="L299" s="772"/>
      <c r="M299" s="772"/>
      <c r="N299" s="772"/>
      <c r="O299" s="772"/>
      <c r="P299" s="772"/>
      <c r="Q299" s="772"/>
      <c r="R299" s="772"/>
      <c r="S299" s="772"/>
      <c r="T299" s="772"/>
      <c r="U299" s="772"/>
      <c r="V299" s="772"/>
      <c r="W299" s="772"/>
      <c r="X299" s="772"/>
      <c r="Y299" s="772"/>
      <c r="Z299" s="772"/>
      <c r="AA299" s="772"/>
      <c r="AB299" s="772"/>
      <c r="AC299" s="772"/>
      <c r="AD299" s="772"/>
      <c r="AE299" s="772"/>
      <c r="AF299" s="772"/>
      <c r="AG299" s="772"/>
      <c r="AH299" s="772"/>
      <c r="AI299" s="390"/>
      <c r="AJ299" s="505">
        <v>1</v>
      </c>
    </row>
    <row r="300" spans="1:36" s="362" customFormat="1" ht="14.1" customHeight="1" x14ac:dyDescent="0.15">
      <c r="A300" s="389"/>
      <c r="B300" s="772"/>
      <c r="C300" s="772"/>
      <c r="D300" s="772"/>
      <c r="E300" s="772"/>
      <c r="F300" s="772"/>
      <c r="G300" s="772"/>
      <c r="H300" s="772"/>
      <c r="I300" s="772"/>
      <c r="J300" s="772"/>
      <c r="K300" s="772"/>
      <c r="L300" s="772"/>
      <c r="M300" s="772"/>
      <c r="N300" s="772"/>
      <c r="O300" s="772"/>
      <c r="P300" s="772"/>
      <c r="Q300" s="772"/>
      <c r="R300" s="772"/>
      <c r="S300" s="772"/>
      <c r="T300" s="772"/>
      <c r="U300" s="772"/>
      <c r="V300" s="772"/>
      <c r="W300" s="772"/>
      <c r="X300" s="772"/>
      <c r="Y300" s="772"/>
      <c r="Z300" s="772"/>
      <c r="AA300" s="772"/>
      <c r="AB300" s="772"/>
      <c r="AC300" s="772"/>
      <c r="AD300" s="772"/>
      <c r="AE300" s="772"/>
      <c r="AF300" s="772"/>
      <c r="AG300" s="772"/>
      <c r="AH300" s="772"/>
      <c r="AI300" s="390"/>
      <c r="AJ300" s="505">
        <v>1</v>
      </c>
    </row>
    <row r="301" spans="1:36" s="362" customFormat="1" ht="14.1" customHeight="1" x14ac:dyDescent="0.15">
      <c r="B301" s="772"/>
      <c r="C301" s="772"/>
      <c r="D301" s="772"/>
      <c r="E301" s="772"/>
      <c r="F301" s="772"/>
      <c r="G301" s="772"/>
      <c r="H301" s="772"/>
      <c r="I301" s="772"/>
      <c r="J301" s="772"/>
      <c r="K301" s="772"/>
      <c r="L301" s="772"/>
      <c r="M301" s="772"/>
      <c r="N301" s="772"/>
      <c r="O301" s="772"/>
      <c r="P301" s="772"/>
      <c r="Q301" s="772"/>
      <c r="R301" s="772"/>
      <c r="S301" s="772"/>
      <c r="T301" s="772"/>
      <c r="U301" s="772"/>
      <c r="V301" s="772"/>
      <c r="W301" s="772"/>
      <c r="X301" s="772"/>
      <c r="Y301" s="772"/>
      <c r="Z301" s="772"/>
      <c r="AA301" s="772"/>
      <c r="AB301" s="772"/>
      <c r="AC301" s="772"/>
      <c r="AD301" s="772"/>
      <c r="AE301" s="772"/>
      <c r="AF301" s="772"/>
      <c r="AG301" s="772"/>
      <c r="AH301" s="772"/>
      <c r="AI301" s="390"/>
      <c r="AJ301" s="505">
        <v>1</v>
      </c>
    </row>
    <row r="302" spans="1:36" s="362" customFormat="1" ht="14.1" customHeight="1" x14ac:dyDescent="0.15">
      <c r="A302" s="389"/>
      <c r="B302" s="772"/>
      <c r="C302" s="772"/>
      <c r="D302" s="772"/>
      <c r="E302" s="772"/>
      <c r="F302" s="772"/>
      <c r="G302" s="772"/>
      <c r="H302" s="772"/>
      <c r="I302" s="772"/>
      <c r="J302" s="772"/>
      <c r="K302" s="772"/>
      <c r="L302" s="772"/>
      <c r="M302" s="772"/>
      <c r="N302" s="772"/>
      <c r="O302" s="772"/>
      <c r="P302" s="772"/>
      <c r="Q302" s="772"/>
      <c r="R302" s="772"/>
      <c r="S302" s="772"/>
      <c r="T302" s="772"/>
      <c r="U302" s="772"/>
      <c r="V302" s="772"/>
      <c r="W302" s="772"/>
      <c r="X302" s="772"/>
      <c r="Y302" s="772"/>
      <c r="Z302" s="772"/>
      <c r="AA302" s="772"/>
      <c r="AB302" s="772"/>
      <c r="AC302" s="772"/>
      <c r="AD302" s="772"/>
      <c r="AE302" s="772"/>
      <c r="AF302" s="772"/>
      <c r="AG302" s="772"/>
      <c r="AH302" s="772"/>
      <c r="AI302" s="390"/>
      <c r="AJ302" s="505">
        <v>1</v>
      </c>
    </row>
    <row r="303" spans="1:36" s="362" customFormat="1" ht="14.1" customHeight="1" x14ac:dyDescent="0.15">
      <c r="B303" s="772"/>
      <c r="C303" s="772"/>
      <c r="D303" s="772"/>
      <c r="E303" s="772"/>
      <c r="F303" s="772"/>
      <c r="G303" s="772"/>
      <c r="H303" s="772"/>
      <c r="I303" s="772"/>
      <c r="J303" s="772"/>
      <c r="K303" s="772"/>
      <c r="L303" s="772"/>
      <c r="M303" s="772"/>
      <c r="N303" s="772"/>
      <c r="O303" s="772"/>
      <c r="P303" s="772"/>
      <c r="Q303" s="772"/>
      <c r="R303" s="772"/>
      <c r="S303" s="772"/>
      <c r="T303" s="772"/>
      <c r="U303" s="772"/>
      <c r="V303" s="772"/>
      <c r="W303" s="772"/>
      <c r="X303" s="772"/>
      <c r="Y303" s="772"/>
      <c r="Z303" s="772"/>
      <c r="AA303" s="772"/>
      <c r="AB303" s="772"/>
      <c r="AC303" s="772"/>
      <c r="AD303" s="772"/>
      <c r="AE303" s="772"/>
      <c r="AF303" s="772"/>
      <c r="AG303" s="772"/>
      <c r="AH303" s="772"/>
      <c r="AI303" s="390"/>
      <c r="AJ303" s="505">
        <v>1</v>
      </c>
    </row>
    <row r="304" spans="1:36" s="362" customFormat="1" ht="14.1" customHeight="1" x14ac:dyDescent="0.15">
      <c r="A304" s="389"/>
      <c r="B304" s="390"/>
      <c r="C304" s="390"/>
      <c r="D304" s="390"/>
      <c r="E304" s="390"/>
      <c r="F304" s="390"/>
      <c r="G304" s="390"/>
      <c r="H304" s="390"/>
      <c r="I304" s="390"/>
      <c r="J304" s="390"/>
      <c r="K304" s="390"/>
      <c r="L304" s="390"/>
      <c r="M304" s="390"/>
      <c r="N304" s="390"/>
      <c r="O304" s="390"/>
      <c r="P304" s="390"/>
      <c r="Q304" s="390"/>
      <c r="R304" s="390"/>
      <c r="S304" s="390"/>
      <c r="T304" s="390"/>
      <c r="U304" s="390"/>
      <c r="V304" s="390"/>
      <c r="W304" s="390"/>
      <c r="X304" s="390"/>
      <c r="Y304" s="390"/>
      <c r="Z304" s="390"/>
      <c r="AA304" s="390"/>
      <c r="AB304" s="390"/>
      <c r="AC304" s="390"/>
      <c r="AD304" s="390"/>
      <c r="AE304" s="390"/>
      <c r="AF304" s="390"/>
      <c r="AG304" s="390"/>
      <c r="AH304" s="390"/>
      <c r="AI304" s="390"/>
      <c r="AJ304" s="505">
        <v>1</v>
      </c>
    </row>
    <row r="305" spans="1:36" s="362" customFormat="1" ht="14.1" customHeight="1" x14ac:dyDescent="0.15">
      <c r="B305" s="363"/>
      <c r="C305" s="363"/>
      <c r="D305" s="363"/>
      <c r="E305" s="363"/>
      <c r="F305" s="363"/>
      <c r="G305" s="363"/>
      <c r="H305" s="363"/>
      <c r="I305" s="363"/>
      <c r="J305" s="363"/>
      <c r="K305" s="363"/>
      <c r="L305" s="363"/>
      <c r="M305" s="363"/>
      <c r="N305" s="363"/>
      <c r="O305" s="363"/>
      <c r="P305" s="764" t="s">
        <v>1313</v>
      </c>
      <c r="Q305" s="764"/>
      <c r="R305" s="764"/>
      <c r="S305" s="764"/>
      <c r="T305" s="363"/>
      <c r="U305" s="363"/>
      <c r="V305" s="363"/>
      <c r="W305" s="363"/>
      <c r="X305" s="363"/>
      <c r="Y305" s="363"/>
      <c r="Z305" s="363"/>
      <c r="AA305" s="363"/>
      <c r="AB305" s="363"/>
      <c r="AC305" s="363"/>
      <c r="AD305" s="363"/>
      <c r="AE305" s="363"/>
      <c r="AF305" s="363"/>
      <c r="AG305" s="363"/>
      <c r="AH305" s="363"/>
      <c r="AI305" s="363"/>
      <c r="AJ305" s="464">
        <v>1</v>
      </c>
    </row>
    <row r="306" spans="1:36" s="362" customFormat="1" ht="14.1" customHeight="1" x14ac:dyDescent="0.15">
      <c r="AJ306" s="464">
        <v>1</v>
      </c>
    </row>
    <row r="307" spans="1:36" s="362" customFormat="1" ht="14.1" customHeight="1" x14ac:dyDescent="0.15">
      <c r="B307" s="363"/>
      <c r="C307" s="363"/>
      <c r="D307" s="363"/>
      <c r="E307" s="363"/>
      <c r="F307" s="363"/>
      <c r="G307" s="363"/>
      <c r="H307" s="363"/>
      <c r="I307" s="363"/>
      <c r="J307" s="363"/>
      <c r="K307" s="363"/>
      <c r="L307" s="764" t="s">
        <v>1175</v>
      </c>
      <c r="M307" s="764"/>
      <c r="N307" s="764"/>
      <c r="O307" s="764"/>
      <c r="P307" s="764"/>
      <c r="Q307" s="764"/>
      <c r="R307" s="764"/>
      <c r="S307" s="764"/>
      <c r="T307" s="764"/>
      <c r="U307" s="764"/>
      <c r="V307" s="764"/>
      <c r="W307" s="764"/>
      <c r="X307" s="363"/>
      <c r="Y307" s="363"/>
      <c r="Z307" s="363"/>
      <c r="AA307" s="363"/>
      <c r="AB307" s="363"/>
      <c r="AC307" s="363"/>
      <c r="AD307" s="363"/>
      <c r="AE307" s="363"/>
      <c r="AF307" s="363"/>
      <c r="AG307" s="363"/>
      <c r="AH307" s="363"/>
      <c r="AI307" s="363"/>
      <c r="AJ307" s="464">
        <v>1</v>
      </c>
    </row>
    <row r="308" spans="1:36" s="362" customFormat="1" ht="14.1" customHeight="1" x14ac:dyDescent="0.15">
      <c r="AJ308" s="464">
        <v>1</v>
      </c>
    </row>
    <row r="309" spans="1:36" s="362" customFormat="1" ht="14.1" customHeight="1" x14ac:dyDescent="0.15">
      <c r="A309" s="362" t="s">
        <v>1344</v>
      </c>
      <c r="AJ309" s="464">
        <v>1</v>
      </c>
    </row>
    <row r="310" spans="1:36" s="362" customFormat="1" ht="14.1" customHeight="1" x14ac:dyDescent="0.15">
      <c r="B310" s="362" t="s">
        <v>483</v>
      </c>
      <c r="AJ310" s="464">
        <v>1</v>
      </c>
    </row>
    <row r="311" spans="1:36" s="362" customFormat="1" ht="14.1" customHeight="1" x14ac:dyDescent="0.15">
      <c r="B311" s="379" t="s">
        <v>484</v>
      </c>
      <c r="C311" s="380"/>
      <c r="D311" s="380"/>
      <c r="E311" s="380"/>
      <c r="F311" s="380"/>
      <c r="G311" s="380"/>
      <c r="H311" s="380"/>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1"/>
      <c r="AJ311" s="464">
        <v>1</v>
      </c>
    </row>
    <row r="312" spans="1:36" s="362" customFormat="1" ht="14.1" customHeight="1" x14ac:dyDescent="0.15">
      <c r="B312" s="373"/>
      <c r="C312" s="374"/>
      <c r="D312" s="391"/>
      <c r="E312" s="867">
        <f>G33</f>
        <v>0</v>
      </c>
      <c r="F312" s="867"/>
      <c r="G312" s="867"/>
      <c r="H312" s="867"/>
      <c r="I312" s="867"/>
      <c r="J312" s="867"/>
      <c r="K312" s="867"/>
      <c r="L312" s="867"/>
      <c r="M312" s="867"/>
      <c r="N312" s="867"/>
      <c r="O312" s="867"/>
      <c r="P312" s="867"/>
      <c r="Q312" s="867"/>
      <c r="R312" s="867"/>
      <c r="S312" s="867"/>
      <c r="T312" s="867"/>
      <c r="U312" s="867"/>
      <c r="V312" s="867"/>
      <c r="W312" s="867"/>
      <c r="X312" s="867"/>
      <c r="Y312" s="867"/>
      <c r="Z312" s="867"/>
      <c r="AA312" s="867"/>
      <c r="AB312" s="867"/>
      <c r="AC312" s="867"/>
      <c r="AD312" s="867"/>
      <c r="AE312" s="867"/>
      <c r="AF312" s="867"/>
      <c r="AG312" s="375"/>
      <c r="AJ312" s="464">
        <v>1</v>
      </c>
    </row>
    <row r="313" spans="1:36" s="362" customFormat="1" ht="14.1" customHeight="1" x14ac:dyDescent="0.15">
      <c r="B313" s="373"/>
      <c r="C313" s="374"/>
      <c r="D313" s="391"/>
      <c r="E313" s="867"/>
      <c r="F313" s="867"/>
      <c r="G313" s="867"/>
      <c r="H313" s="867"/>
      <c r="I313" s="867"/>
      <c r="J313" s="867"/>
      <c r="K313" s="867"/>
      <c r="L313" s="867"/>
      <c r="M313" s="867"/>
      <c r="N313" s="867"/>
      <c r="O313" s="867"/>
      <c r="P313" s="867"/>
      <c r="Q313" s="867"/>
      <c r="R313" s="867"/>
      <c r="S313" s="867"/>
      <c r="T313" s="867"/>
      <c r="U313" s="867"/>
      <c r="V313" s="867"/>
      <c r="W313" s="867"/>
      <c r="X313" s="867"/>
      <c r="Y313" s="867"/>
      <c r="Z313" s="867"/>
      <c r="AA313" s="867"/>
      <c r="AB313" s="867"/>
      <c r="AC313" s="867"/>
      <c r="AD313" s="867"/>
      <c r="AE313" s="867"/>
      <c r="AF313" s="867"/>
      <c r="AG313" s="375"/>
      <c r="AJ313" s="464">
        <v>1</v>
      </c>
    </row>
    <row r="314" spans="1:36" s="362" customFormat="1" ht="14.1" customHeight="1" x14ac:dyDescent="0.15">
      <c r="B314" s="373"/>
      <c r="C314" s="374"/>
      <c r="D314" s="391"/>
      <c r="E314" s="867"/>
      <c r="F314" s="867"/>
      <c r="G314" s="867"/>
      <c r="H314" s="867"/>
      <c r="I314" s="867"/>
      <c r="J314" s="867"/>
      <c r="K314" s="867"/>
      <c r="L314" s="867"/>
      <c r="M314" s="867"/>
      <c r="N314" s="867"/>
      <c r="O314" s="867"/>
      <c r="P314" s="867"/>
      <c r="Q314" s="867"/>
      <c r="R314" s="867"/>
      <c r="S314" s="867"/>
      <c r="T314" s="867"/>
      <c r="U314" s="867"/>
      <c r="V314" s="867"/>
      <c r="W314" s="867"/>
      <c r="X314" s="867"/>
      <c r="Y314" s="867"/>
      <c r="Z314" s="867"/>
      <c r="AA314" s="867"/>
      <c r="AB314" s="867"/>
      <c r="AC314" s="867"/>
      <c r="AD314" s="867"/>
      <c r="AE314" s="867"/>
      <c r="AF314" s="867"/>
      <c r="AG314" s="375"/>
      <c r="AJ314" s="464">
        <v>1</v>
      </c>
    </row>
    <row r="315" spans="1:36" s="362" customFormat="1" ht="14.1" customHeight="1" x14ac:dyDescent="0.15">
      <c r="B315" s="373"/>
      <c r="C315" s="374"/>
      <c r="D315" s="391"/>
      <c r="E315" s="867"/>
      <c r="F315" s="867"/>
      <c r="G315" s="867"/>
      <c r="H315" s="867"/>
      <c r="I315" s="867"/>
      <c r="J315" s="867"/>
      <c r="K315" s="867"/>
      <c r="L315" s="867"/>
      <c r="M315" s="867"/>
      <c r="N315" s="867"/>
      <c r="O315" s="867"/>
      <c r="P315" s="867"/>
      <c r="Q315" s="867"/>
      <c r="R315" s="867"/>
      <c r="S315" s="867"/>
      <c r="T315" s="867"/>
      <c r="U315" s="867"/>
      <c r="V315" s="867"/>
      <c r="W315" s="867"/>
      <c r="X315" s="867"/>
      <c r="Y315" s="867"/>
      <c r="Z315" s="867"/>
      <c r="AA315" s="867"/>
      <c r="AB315" s="867"/>
      <c r="AC315" s="867"/>
      <c r="AD315" s="867"/>
      <c r="AE315" s="867"/>
      <c r="AF315" s="867"/>
      <c r="AG315" s="375"/>
      <c r="AJ315" s="464">
        <v>1</v>
      </c>
    </row>
    <row r="316" spans="1:36" s="362" customFormat="1" ht="14.1" customHeight="1" x14ac:dyDescent="0.15">
      <c r="B316" s="856" t="s">
        <v>1176</v>
      </c>
      <c r="C316" s="852"/>
      <c r="D316" s="852"/>
      <c r="E316" s="852"/>
      <c r="F316" s="852"/>
      <c r="G316" s="852"/>
      <c r="H316" s="852"/>
      <c r="I316" s="380"/>
      <c r="J316" s="380"/>
      <c r="K316" s="392"/>
      <c r="L316" s="392"/>
      <c r="M316" s="392"/>
      <c r="N316" s="392"/>
      <c r="O316" s="392"/>
      <c r="P316" s="392"/>
      <c r="Q316" s="392"/>
      <c r="R316" s="392"/>
      <c r="S316" s="392"/>
      <c r="T316" s="392"/>
      <c r="U316" s="392"/>
      <c r="V316" s="392"/>
      <c r="W316" s="392"/>
      <c r="X316" s="392"/>
      <c r="Y316" s="392"/>
      <c r="Z316" s="392"/>
      <c r="AA316" s="392"/>
      <c r="AB316" s="392"/>
      <c r="AC316" s="392"/>
      <c r="AD316" s="392"/>
      <c r="AE316" s="392"/>
      <c r="AF316" s="392"/>
      <c r="AG316" s="381"/>
      <c r="AJ316" s="464">
        <v>1</v>
      </c>
    </row>
    <row r="317" spans="1:36" s="362" customFormat="1" ht="14.1" customHeight="1" x14ac:dyDescent="0.15">
      <c r="B317" s="863"/>
      <c r="C317" s="864"/>
      <c r="D317" s="864"/>
      <c r="E317" s="864"/>
      <c r="F317" s="864"/>
      <c r="G317" s="864"/>
      <c r="H317" s="864"/>
      <c r="I317" s="393" t="str">
        <f>J38</f>
        <v>□</v>
      </c>
      <c r="J317" s="394" t="s">
        <v>1177</v>
      </c>
      <c r="K317" s="393"/>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c r="AG317" s="375"/>
      <c r="AJ317" s="464">
        <v>1</v>
      </c>
    </row>
    <row r="318" spans="1:36" s="362" customFormat="1" ht="14.1" customHeight="1" x14ac:dyDescent="0.15">
      <c r="B318" s="395"/>
      <c r="C318" s="396"/>
      <c r="D318" s="396"/>
      <c r="E318" s="396"/>
      <c r="F318" s="396"/>
      <c r="G318" s="396"/>
      <c r="H318" s="396"/>
      <c r="I318" s="393" t="str">
        <f>J39</f>
        <v>□</v>
      </c>
      <c r="J318" s="865" t="s">
        <v>1178</v>
      </c>
      <c r="K318" s="865"/>
      <c r="L318" s="865"/>
      <c r="M318" s="865"/>
      <c r="N318" s="865"/>
      <c r="O318" s="865"/>
      <c r="P318" s="865"/>
      <c r="Q318" s="865"/>
      <c r="R318" s="865"/>
      <c r="S318" s="865"/>
      <c r="T318" s="865"/>
      <c r="U318" s="865"/>
      <c r="V318" s="865"/>
      <c r="W318" s="865"/>
      <c r="X318" s="865"/>
      <c r="Y318" s="865"/>
      <c r="Z318" s="865"/>
      <c r="AA318" s="865"/>
      <c r="AB318" s="865"/>
      <c r="AC318" s="865"/>
      <c r="AD318" s="865"/>
      <c r="AE318" s="865"/>
      <c r="AF318" s="865"/>
      <c r="AG318" s="375"/>
      <c r="AJ318" s="464">
        <v>1</v>
      </c>
    </row>
    <row r="319" spans="1:36" s="362" customFormat="1" ht="14.1" customHeight="1" x14ac:dyDescent="0.15">
      <c r="B319" s="397"/>
      <c r="C319" s="398"/>
      <c r="D319" s="398"/>
      <c r="E319" s="398"/>
      <c r="F319" s="398"/>
      <c r="G319" s="398"/>
      <c r="H319" s="398"/>
      <c r="I319" s="399"/>
      <c r="J319" s="866"/>
      <c r="K319" s="866"/>
      <c r="L319" s="866"/>
      <c r="M319" s="866"/>
      <c r="N319" s="866"/>
      <c r="O319" s="866"/>
      <c r="P319" s="866"/>
      <c r="Q319" s="866"/>
      <c r="R319" s="866"/>
      <c r="S319" s="866"/>
      <c r="T319" s="866"/>
      <c r="U319" s="866"/>
      <c r="V319" s="866"/>
      <c r="W319" s="866"/>
      <c r="X319" s="866"/>
      <c r="Y319" s="866"/>
      <c r="Z319" s="866"/>
      <c r="AA319" s="866"/>
      <c r="AB319" s="866"/>
      <c r="AC319" s="866"/>
      <c r="AD319" s="866"/>
      <c r="AE319" s="866"/>
      <c r="AF319" s="866"/>
      <c r="AG319" s="384"/>
      <c r="AJ319" s="464">
        <v>1</v>
      </c>
    </row>
    <row r="320" spans="1:36" s="362" customFormat="1" ht="14.1" customHeight="1" x14ac:dyDescent="0.15">
      <c r="B320" s="863" t="s">
        <v>1124</v>
      </c>
      <c r="C320" s="864"/>
      <c r="D320" s="864"/>
      <c r="E320" s="864"/>
      <c r="F320" s="864"/>
      <c r="G320" s="864"/>
      <c r="H320" s="864"/>
      <c r="J320" s="868">
        <f>IF(入力シート!I271="",I!K259,入力シート!I271)</f>
        <v>0</v>
      </c>
      <c r="K320" s="868"/>
      <c r="L320" s="868"/>
      <c r="M320" s="868"/>
      <c r="N320" s="868"/>
      <c r="O320" s="374"/>
      <c r="P320" s="374"/>
      <c r="Q320" s="374"/>
      <c r="R320" s="374"/>
      <c r="S320" s="374"/>
      <c r="T320" s="374"/>
      <c r="U320" s="374"/>
      <c r="V320" s="374"/>
      <c r="W320" s="374"/>
      <c r="X320" s="374"/>
      <c r="Y320" s="374"/>
      <c r="Z320" s="374"/>
      <c r="AA320" s="374"/>
      <c r="AB320" s="374"/>
      <c r="AC320" s="374"/>
      <c r="AD320" s="374"/>
      <c r="AE320" s="374"/>
      <c r="AF320" s="374"/>
      <c r="AG320" s="375"/>
      <c r="AJ320" s="464">
        <v>1</v>
      </c>
    </row>
    <row r="321" spans="2:36" s="362" customFormat="1" ht="14.1" customHeight="1" x14ac:dyDescent="0.15">
      <c r="B321" s="857"/>
      <c r="C321" s="854"/>
      <c r="D321" s="854"/>
      <c r="E321" s="854"/>
      <c r="F321" s="854"/>
      <c r="G321" s="854"/>
      <c r="H321" s="854"/>
      <c r="J321" s="869"/>
      <c r="K321" s="869"/>
      <c r="L321" s="869"/>
      <c r="M321" s="869"/>
      <c r="N321" s="869"/>
      <c r="O321" s="383" t="s">
        <v>485</v>
      </c>
      <c r="P321" s="383"/>
      <c r="Q321" s="383"/>
      <c r="R321" s="383"/>
      <c r="S321" s="383"/>
      <c r="T321" s="383"/>
      <c r="U321" s="383"/>
      <c r="V321" s="383"/>
      <c r="W321" s="383"/>
      <c r="X321" s="383"/>
      <c r="Y321" s="383"/>
      <c r="Z321" s="383"/>
      <c r="AA321" s="383"/>
      <c r="AB321" s="383"/>
      <c r="AC321" s="383"/>
      <c r="AD321" s="383"/>
      <c r="AE321" s="383"/>
      <c r="AF321" s="383"/>
      <c r="AG321" s="384"/>
      <c r="AJ321" s="464">
        <v>1</v>
      </c>
    </row>
    <row r="322" spans="2:36" s="362" customFormat="1" ht="14.1" customHeight="1" x14ac:dyDescent="0.15">
      <c r="B322" s="856" t="s">
        <v>487</v>
      </c>
      <c r="C322" s="852"/>
      <c r="D322" s="852"/>
      <c r="E322" s="852"/>
      <c r="F322" s="852"/>
      <c r="G322" s="852"/>
      <c r="H322" s="852"/>
      <c r="I322" s="380"/>
      <c r="J322" s="868">
        <f>IF(入力シート!I273="",I!W273,入力シート!I273)</f>
        <v>0</v>
      </c>
      <c r="K322" s="868"/>
      <c r="L322" s="868"/>
      <c r="M322" s="868"/>
      <c r="N322" s="868"/>
      <c r="O322" s="380"/>
      <c r="P322" s="380"/>
      <c r="Q322" s="380"/>
      <c r="R322" s="380"/>
      <c r="S322" s="380"/>
      <c r="T322" s="380"/>
      <c r="U322" s="380"/>
      <c r="V322" s="380"/>
      <c r="W322" s="380"/>
      <c r="X322" s="380"/>
      <c r="Y322" s="380"/>
      <c r="Z322" s="380"/>
      <c r="AA322" s="380"/>
      <c r="AB322" s="380"/>
      <c r="AC322" s="380"/>
      <c r="AD322" s="380"/>
      <c r="AE322" s="380"/>
      <c r="AF322" s="380"/>
      <c r="AG322" s="381"/>
      <c r="AJ322" s="464">
        <v>1</v>
      </c>
    </row>
    <row r="323" spans="2:36" s="362" customFormat="1" ht="14.1" customHeight="1" x14ac:dyDescent="0.15">
      <c r="B323" s="857"/>
      <c r="C323" s="854"/>
      <c r="D323" s="854"/>
      <c r="E323" s="854"/>
      <c r="F323" s="854"/>
      <c r="G323" s="854"/>
      <c r="H323" s="854"/>
      <c r="I323" s="383"/>
      <c r="J323" s="869"/>
      <c r="K323" s="869"/>
      <c r="L323" s="869"/>
      <c r="M323" s="869"/>
      <c r="N323" s="869"/>
      <c r="O323" s="383" t="s">
        <v>485</v>
      </c>
      <c r="P323" s="383"/>
      <c r="Q323" s="383"/>
      <c r="R323" s="383"/>
      <c r="S323" s="383"/>
      <c r="T323" s="383"/>
      <c r="U323" s="383"/>
      <c r="V323" s="383"/>
      <c r="W323" s="383"/>
      <c r="X323" s="383"/>
      <c r="Y323" s="383"/>
      <c r="Z323" s="383"/>
      <c r="AA323" s="383"/>
      <c r="AB323" s="383"/>
      <c r="AC323" s="383"/>
      <c r="AD323" s="383"/>
      <c r="AE323" s="383"/>
      <c r="AF323" s="383"/>
      <c r="AG323" s="384"/>
      <c r="AJ323" s="464">
        <v>1</v>
      </c>
    </row>
    <row r="324" spans="2:36" s="362" customFormat="1" ht="14.1" customHeight="1" x14ac:dyDescent="0.15">
      <c r="B324" s="914" t="s">
        <v>488</v>
      </c>
      <c r="C324" s="807"/>
      <c r="D324" s="807"/>
      <c r="E324" s="807"/>
      <c r="F324" s="807"/>
      <c r="G324" s="807"/>
      <c r="H324" s="807"/>
      <c r="I324" s="377"/>
      <c r="J324" s="868">
        <f>IF(入力シート!I275="",I!W409,入力シート!I275)</f>
        <v>0</v>
      </c>
      <c r="K324" s="868"/>
      <c r="L324" s="868"/>
      <c r="M324" s="868"/>
      <c r="N324" s="868"/>
      <c r="O324" s="374"/>
      <c r="P324" s="374"/>
      <c r="Q324" s="374"/>
      <c r="R324" s="374"/>
      <c r="S324" s="374"/>
      <c r="T324" s="374"/>
      <c r="U324" s="374"/>
      <c r="V324" s="374"/>
      <c r="W324" s="374"/>
      <c r="X324" s="374"/>
      <c r="Y324" s="374"/>
      <c r="Z324" s="374"/>
      <c r="AA324" s="374"/>
      <c r="AB324" s="374"/>
      <c r="AC324" s="374"/>
      <c r="AD324" s="374"/>
      <c r="AE324" s="374"/>
      <c r="AF324" s="374"/>
      <c r="AG324" s="375"/>
      <c r="AJ324" s="464">
        <v>1</v>
      </c>
    </row>
    <row r="325" spans="2:36" s="362" customFormat="1" ht="14.1" customHeight="1" x14ac:dyDescent="0.15">
      <c r="B325" s="915"/>
      <c r="C325" s="808"/>
      <c r="D325" s="808"/>
      <c r="E325" s="808"/>
      <c r="F325" s="808"/>
      <c r="G325" s="808"/>
      <c r="H325" s="808"/>
      <c r="I325" s="398"/>
      <c r="J325" s="869"/>
      <c r="K325" s="869"/>
      <c r="L325" s="869"/>
      <c r="M325" s="869"/>
      <c r="N325" s="869"/>
      <c r="O325" s="383" t="s">
        <v>485</v>
      </c>
      <c r="P325" s="383"/>
      <c r="Q325" s="383"/>
      <c r="R325" s="383"/>
      <c r="S325" s="383"/>
      <c r="T325" s="383"/>
      <c r="U325" s="383"/>
      <c r="V325" s="383"/>
      <c r="W325" s="383"/>
      <c r="X325" s="383"/>
      <c r="Y325" s="383"/>
      <c r="Z325" s="383"/>
      <c r="AA325" s="383"/>
      <c r="AB325" s="383"/>
      <c r="AC325" s="383"/>
      <c r="AD325" s="383"/>
      <c r="AE325" s="383"/>
      <c r="AF325" s="383"/>
      <c r="AG325" s="384"/>
      <c r="AJ325" s="464">
        <v>1</v>
      </c>
    </row>
    <row r="326" spans="2:36" s="362" customFormat="1" ht="14.1" customHeight="1" x14ac:dyDescent="0.15">
      <c r="B326" s="856" t="s">
        <v>1125</v>
      </c>
      <c r="C326" s="852"/>
      <c r="D326" s="852"/>
      <c r="E326" s="852"/>
      <c r="F326" s="852"/>
      <c r="G326" s="852"/>
      <c r="H326" s="852"/>
      <c r="I326" s="377"/>
      <c r="J326" s="807" t="s">
        <v>495</v>
      </c>
      <c r="K326" s="807"/>
      <c r="L326" s="807"/>
      <c r="M326" s="807">
        <f>IF(入力シート!I277="",I!K375,入力シート!I277)</f>
        <v>0</v>
      </c>
      <c r="N326" s="807"/>
      <c r="O326" s="807"/>
      <c r="P326" s="380"/>
      <c r="Q326" s="807" t="s">
        <v>496</v>
      </c>
      <c r="R326" s="807"/>
      <c r="S326" s="807"/>
      <c r="T326" s="807">
        <f>IF(入力シート!P277="",I!K376,入力シート!P277)</f>
        <v>0</v>
      </c>
      <c r="U326" s="807"/>
      <c r="V326" s="807"/>
      <c r="W326" s="380"/>
      <c r="X326" s="380"/>
      <c r="Y326" s="380"/>
      <c r="Z326" s="380"/>
      <c r="AA326" s="380"/>
      <c r="AB326" s="380"/>
      <c r="AC326" s="380"/>
      <c r="AD326" s="380"/>
      <c r="AE326" s="380"/>
      <c r="AF326" s="380"/>
      <c r="AG326" s="381"/>
      <c r="AJ326" s="464">
        <v>1</v>
      </c>
    </row>
    <row r="327" spans="2:36" s="362" customFormat="1" ht="14.1" customHeight="1" x14ac:dyDescent="0.15">
      <c r="B327" s="857"/>
      <c r="C327" s="854"/>
      <c r="D327" s="854"/>
      <c r="E327" s="854"/>
      <c r="F327" s="854"/>
      <c r="G327" s="854"/>
      <c r="H327" s="854"/>
      <c r="I327" s="398"/>
      <c r="J327" s="808"/>
      <c r="K327" s="808"/>
      <c r="L327" s="808"/>
      <c r="M327" s="808"/>
      <c r="N327" s="808"/>
      <c r="O327" s="808"/>
      <c r="P327" s="383" t="s">
        <v>491</v>
      </c>
      <c r="Q327" s="808"/>
      <c r="R327" s="808"/>
      <c r="S327" s="808"/>
      <c r="T327" s="808"/>
      <c r="U327" s="808"/>
      <c r="V327" s="808"/>
      <c r="W327" s="383" t="s">
        <v>491</v>
      </c>
      <c r="X327" s="383"/>
      <c r="Y327" s="383"/>
      <c r="Z327" s="383"/>
      <c r="AA327" s="383"/>
      <c r="AB327" s="383"/>
      <c r="AC327" s="383"/>
      <c r="AD327" s="383"/>
      <c r="AE327" s="383"/>
      <c r="AF327" s="383"/>
      <c r="AG327" s="384"/>
      <c r="AJ327" s="464">
        <v>1</v>
      </c>
    </row>
    <row r="328" spans="2:36" s="362" customFormat="1" ht="14.1" customHeight="1" x14ac:dyDescent="0.15">
      <c r="B328" s="379" t="s">
        <v>1345</v>
      </c>
      <c r="C328" s="380"/>
      <c r="D328" s="380"/>
      <c r="E328" s="380"/>
      <c r="F328" s="380"/>
      <c r="G328" s="380"/>
      <c r="H328" s="380"/>
      <c r="I328" s="380"/>
      <c r="J328" s="380"/>
      <c r="K328" s="380"/>
      <c r="L328" s="380"/>
      <c r="M328" s="380"/>
      <c r="N328" s="380"/>
      <c r="O328" s="380"/>
      <c r="P328" s="380"/>
      <c r="Q328" s="380"/>
      <c r="R328" s="380"/>
      <c r="S328" s="380"/>
      <c r="T328" s="380"/>
      <c r="U328" s="380"/>
      <c r="V328" s="380"/>
      <c r="W328" s="380"/>
      <c r="X328" s="380"/>
      <c r="Y328" s="380"/>
      <c r="Z328" s="380"/>
      <c r="AA328" s="380"/>
      <c r="AB328" s="380"/>
      <c r="AC328" s="380"/>
      <c r="AD328" s="380"/>
      <c r="AE328" s="380"/>
      <c r="AF328" s="380"/>
      <c r="AG328" s="381"/>
      <c r="AJ328" s="464">
        <v>1</v>
      </c>
    </row>
    <row r="329" spans="2:36" s="362" customFormat="1" ht="14.1" customHeight="1" x14ac:dyDescent="0.15">
      <c r="B329" s="373"/>
      <c r="C329" s="374"/>
      <c r="D329" s="374"/>
      <c r="E329" s="374"/>
      <c r="F329" s="374"/>
      <c r="G329" s="374"/>
      <c r="H329" s="374"/>
      <c r="I329" s="374"/>
      <c r="J329" s="374" t="str">
        <f>J41</f>
        <v>□</v>
      </c>
      <c r="K329" s="374" t="s">
        <v>489</v>
      </c>
      <c r="L329" s="374"/>
      <c r="M329" s="374"/>
      <c r="N329" s="374"/>
      <c r="O329" s="374"/>
      <c r="P329" s="374"/>
      <c r="Q329" s="374"/>
      <c r="R329" s="374"/>
      <c r="S329" s="374" t="str">
        <f>X41</f>
        <v>□</v>
      </c>
      <c r="T329" s="374" t="s">
        <v>490</v>
      </c>
      <c r="U329" s="374"/>
      <c r="V329" s="374"/>
      <c r="W329" s="374"/>
      <c r="X329" s="374"/>
      <c r="Y329" s="374"/>
      <c r="Z329" s="374"/>
      <c r="AA329" s="374"/>
      <c r="AB329" s="374"/>
      <c r="AC329" s="374"/>
      <c r="AD329" s="374"/>
      <c r="AE329" s="374"/>
      <c r="AF329" s="374"/>
      <c r="AG329" s="375"/>
      <c r="AJ329" s="464">
        <v>1</v>
      </c>
    </row>
    <row r="330" spans="2:36" s="362" customFormat="1" ht="14.1" customHeight="1" x14ac:dyDescent="0.15">
      <c r="B330" s="373"/>
      <c r="C330" s="374"/>
      <c r="D330" s="374"/>
      <c r="E330" s="374"/>
      <c r="F330" s="374"/>
      <c r="G330" s="374"/>
      <c r="H330" s="374"/>
      <c r="I330" s="374"/>
      <c r="J330" s="374" t="str">
        <f>Q41</f>
        <v>□</v>
      </c>
      <c r="K330" s="374" t="s">
        <v>1037</v>
      </c>
      <c r="L330" s="374"/>
      <c r="M330" s="374"/>
      <c r="N330" s="374"/>
      <c r="O330" s="374"/>
      <c r="P330" s="374"/>
      <c r="Q330" s="374"/>
      <c r="R330" s="374"/>
      <c r="S330" s="374"/>
      <c r="T330" s="374"/>
      <c r="U330" s="374"/>
      <c r="V330" s="374"/>
      <c r="W330" s="374"/>
      <c r="X330" s="374"/>
      <c r="Y330" s="374"/>
      <c r="Z330" s="374"/>
      <c r="AA330" s="374"/>
      <c r="AB330" s="374"/>
      <c r="AC330" s="374"/>
      <c r="AD330" s="374"/>
      <c r="AE330" s="374"/>
      <c r="AF330" s="374"/>
      <c r="AG330" s="375"/>
      <c r="AJ330" s="464">
        <v>1</v>
      </c>
    </row>
    <row r="331" spans="2:36" s="362" customFormat="1" ht="14.1" customHeight="1" x14ac:dyDescent="0.15">
      <c r="B331" s="382"/>
      <c r="C331" s="383"/>
      <c r="D331" s="383"/>
      <c r="E331" s="383"/>
      <c r="F331" s="383"/>
      <c r="G331" s="383"/>
      <c r="H331" s="383"/>
      <c r="I331" s="383"/>
      <c r="J331" s="383" t="str">
        <f>AC41</f>
        <v>□</v>
      </c>
      <c r="K331" s="383" t="s">
        <v>1039</v>
      </c>
      <c r="L331" s="383"/>
      <c r="M331" s="383"/>
      <c r="N331" s="383"/>
      <c r="O331" s="383"/>
      <c r="P331" s="383"/>
      <c r="Q331" s="383"/>
      <c r="R331" s="383"/>
      <c r="S331" s="383"/>
      <c r="T331" s="383"/>
      <c r="U331" s="383"/>
      <c r="V331" s="383"/>
      <c r="W331" s="383"/>
      <c r="X331" s="383"/>
      <c r="Y331" s="383"/>
      <c r="Z331" s="383"/>
      <c r="AA331" s="383"/>
      <c r="AB331" s="383"/>
      <c r="AC331" s="383"/>
      <c r="AD331" s="383"/>
      <c r="AE331" s="383"/>
      <c r="AF331" s="383"/>
      <c r="AG331" s="384"/>
      <c r="AJ331" s="464">
        <v>1</v>
      </c>
    </row>
    <row r="332" spans="2:36" s="362" customFormat="1" ht="14.1" customHeight="1" x14ac:dyDescent="0.15">
      <c r="B332" s="379" t="s">
        <v>1179</v>
      </c>
      <c r="C332" s="380"/>
      <c r="D332" s="380"/>
      <c r="E332" s="380"/>
      <c r="F332" s="380"/>
      <c r="G332" s="380"/>
      <c r="H332" s="380"/>
      <c r="I332" s="380"/>
      <c r="J332" s="380"/>
      <c r="K332" s="380"/>
      <c r="L332" s="380"/>
      <c r="M332" s="380"/>
      <c r="N332" s="380"/>
      <c r="O332" s="380"/>
      <c r="P332" s="380"/>
      <c r="Q332" s="380"/>
      <c r="R332" s="380"/>
      <c r="S332" s="380"/>
      <c r="T332" s="380"/>
      <c r="U332" s="380"/>
      <c r="V332" s="380"/>
      <c r="W332" s="380"/>
      <c r="X332" s="380"/>
      <c r="Y332" s="380"/>
      <c r="Z332" s="380"/>
      <c r="AA332" s="380"/>
      <c r="AB332" s="380"/>
      <c r="AC332" s="380"/>
      <c r="AD332" s="380"/>
      <c r="AE332" s="380"/>
      <c r="AF332" s="380"/>
      <c r="AG332" s="381"/>
      <c r="AJ332" s="464">
        <v>1</v>
      </c>
    </row>
    <row r="333" spans="2:36" s="362" customFormat="1" ht="14.1" customHeight="1" x14ac:dyDescent="0.15">
      <c r="B333" s="373"/>
      <c r="C333" s="374"/>
      <c r="D333" s="374"/>
      <c r="E333" s="374"/>
      <c r="F333" s="374"/>
      <c r="G333" s="374"/>
      <c r="H333" s="374"/>
      <c r="I333" s="374"/>
      <c r="J333" s="374" t="s">
        <v>492</v>
      </c>
      <c r="K333" s="374"/>
      <c r="L333" s="374"/>
      <c r="M333" s="374"/>
      <c r="N333" s="374"/>
      <c r="O333" s="374"/>
      <c r="P333" s="374"/>
      <c r="Q333" s="870">
        <f>入力シート!I280</f>
        <v>0</v>
      </c>
      <c r="R333" s="870"/>
      <c r="S333" s="870"/>
      <c r="T333" s="374" t="s">
        <v>493</v>
      </c>
      <c r="U333" s="374"/>
      <c r="V333" s="374"/>
      <c r="W333" s="374"/>
      <c r="X333" s="374"/>
      <c r="Y333" s="374"/>
      <c r="Z333" s="374"/>
      <c r="AA333" s="374"/>
      <c r="AB333" s="374"/>
      <c r="AC333" s="374"/>
      <c r="AD333" s="374"/>
      <c r="AE333" s="374"/>
      <c r="AF333" s="374"/>
      <c r="AG333" s="375"/>
      <c r="AJ333" s="464">
        <v>1</v>
      </c>
    </row>
    <row r="334" spans="2:36" s="362" customFormat="1" ht="14.1" customHeight="1" x14ac:dyDescent="0.15">
      <c r="B334" s="382"/>
      <c r="C334" s="383"/>
      <c r="D334" s="383"/>
      <c r="E334" s="383"/>
      <c r="F334" s="383"/>
      <c r="G334" s="383"/>
      <c r="H334" s="383"/>
      <c r="I334" s="383"/>
      <c r="J334" s="383" t="s">
        <v>1126</v>
      </c>
      <c r="K334" s="383"/>
      <c r="L334" s="383"/>
      <c r="M334" s="383"/>
      <c r="N334" s="383"/>
      <c r="O334" s="383"/>
      <c r="P334" s="383"/>
      <c r="Q334" s="808">
        <f>入力シート!I281</f>
        <v>0</v>
      </c>
      <c r="R334" s="808"/>
      <c r="S334" s="808"/>
      <c r="T334" s="383" t="s">
        <v>493</v>
      </c>
      <c r="U334" s="383"/>
      <c r="V334" s="383"/>
      <c r="W334" s="383"/>
      <c r="X334" s="383"/>
      <c r="Y334" s="383"/>
      <c r="Z334" s="383"/>
      <c r="AA334" s="383"/>
      <c r="AB334" s="383"/>
      <c r="AC334" s="383"/>
      <c r="AD334" s="383"/>
      <c r="AE334" s="383"/>
      <c r="AF334" s="383"/>
      <c r="AG334" s="384"/>
      <c r="AJ334" s="464">
        <v>1</v>
      </c>
    </row>
    <row r="335" spans="2:36" s="362" customFormat="1" ht="14.1" customHeight="1" x14ac:dyDescent="0.15">
      <c r="B335" s="379" t="s">
        <v>1127</v>
      </c>
      <c r="C335" s="380"/>
      <c r="D335" s="380"/>
      <c r="E335" s="380"/>
      <c r="F335" s="380"/>
      <c r="G335" s="380"/>
      <c r="H335" s="380"/>
      <c r="I335" s="380"/>
      <c r="J335" s="380"/>
      <c r="K335" s="380"/>
      <c r="L335" s="380"/>
      <c r="M335" s="380"/>
      <c r="N335" s="380"/>
      <c r="O335" s="380"/>
      <c r="P335" s="380"/>
      <c r="Q335" s="380"/>
      <c r="R335" s="380"/>
      <c r="S335" s="380"/>
      <c r="T335" s="380"/>
      <c r="U335" s="380"/>
      <c r="V335" s="380"/>
      <c r="W335" s="380"/>
      <c r="X335" s="380"/>
      <c r="Y335" s="380"/>
      <c r="Z335" s="380"/>
      <c r="AA335" s="380"/>
      <c r="AB335" s="380"/>
      <c r="AC335" s="380"/>
      <c r="AD335" s="380"/>
      <c r="AE335" s="380"/>
      <c r="AF335" s="380"/>
      <c r="AG335" s="381"/>
      <c r="AJ335" s="464">
        <v>1</v>
      </c>
    </row>
    <row r="336" spans="2:36" s="362" customFormat="1" ht="14.1" customHeight="1" x14ac:dyDescent="0.15">
      <c r="B336" s="373"/>
      <c r="C336" s="374"/>
      <c r="D336" s="374"/>
      <c r="E336" s="374"/>
      <c r="F336" s="374"/>
      <c r="G336" s="374"/>
      <c r="H336" s="374"/>
      <c r="I336" s="374" t="str">
        <f>J42</f>
        <v>□</v>
      </c>
      <c r="J336" s="374" t="s">
        <v>486</v>
      </c>
      <c r="K336" s="374"/>
      <c r="L336" s="374"/>
      <c r="M336" s="374" t="str">
        <f>N42</f>
        <v>□</v>
      </c>
      <c r="N336" s="374" t="s">
        <v>1040</v>
      </c>
      <c r="O336" s="374"/>
      <c r="P336" s="374"/>
      <c r="Q336" s="374" t="str">
        <f>R42</f>
        <v>□</v>
      </c>
      <c r="R336" s="374" t="s">
        <v>1041</v>
      </c>
      <c r="S336" s="374"/>
      <c r="T336" s="374"/>
      <c r="U336" s="374"/>
      <c r="V336" s="374"/>
      <c r="W336" s="374"/>
      <c r="X336" s="374"/>
      <c r="Y336" s="374"/>
      <c r="Z336" s="374"/>
      <c r="AA336" s="374"/>
      <c r="AB336" s="374"/>
      <c r="AC336" s="374"/>
      <c r="AD336" s="374"/>
      <c r="AE336" s="374"/>
      <c r="AF336" s="374"/>
      <c r="AG336" s="375"/>
      <c r="AJ336" s="464">
        <v>1</v>
      </c>
    </row>
    <row r="337" spans="2:36" s="362" customFormat="1" ht="14.1" customHeight="1" x14ac:dyDescent="0.15">
      <c r="B337" s="373"/>
      <c r="C337" s="374"/>
      <c r="D337" s="374"/>
      <c r="E337" s="374"/>
      <c r="F337" s="374"/>
      <c r="G337" s="374"/>
      <c r="H337" s="374"/>
      <c r="I337" s="374" t="str">
        <f>V42</f>
        <v>□</v>
      </c>
      <c r="J337" s="374" t="s">
        <v>1067</v>
      </c>
      <c r="K337" s="374"/>
      <c r="L337" s="374"/>
      <c r="M337" s="374"/>
      <c r="N337" s="374"/>
      <c r="O337" s="374"/>
      <c r="P337" s="374"/>
      <c r="Q337" s="374"/>
      <c r="R337" s="374"/>
      <c r="S337" s="374"/>
      <c r="T337" s="374"/>
      <c r="U337" s="374"/>
      <c r="V337" s="374"/>
      <c r="W337" s="374"/>
      <c r="X337" s="374"/>
      <c r="Y337" s="374"/>
      <c r="Z337" s="374"/>
      <c r="AA337" s="374"/>
      <c r="AB337" s="374"/>
      <c r="AC337" s="374"/>
      <c r="AD337" s="374"/>
      <c r="AE337" s="374"/>
      <c r="AF337" s="374"/>
      <c r="AG337" s="375"/>
      <c r="AJ337" s="464">
        <v>1</v>
      </c>
    </row>
    <row r="338" spans="2:36" s="362" customFormat="1" ht="14.1" customHeight="1" x14ac:dyDescent="0.15">
      <c r="B338" s="382"/>
      <c r="C338" s="383"/>
      <c r="D338" s="383"/>
      <c r="E338" s="383"/>
      <c r="F338" s="383"/>
      <c r="G338" s="383"/>
      <c r="H338" s="383"/>
      <c r="I338" s="383" t="str">
        <f>J43</f>
        <v>□</v>
      </c>
      <c r="J338" s="383" t="s">
        <v>1042</v>
      </c>
      <c r="K338" s="383"/>
      <c r="L338" s="383"/>
      <c r="M338" s="383"/>
      <c r="N338" s="383"/>
      <c r="O338" s="383"/>
      <c r="P338" s="383"/>
      <c r="Q338" s="383"/>
      <c r="R338" s="383"/>
      <c r="S338" s="383" t="str">
        <f>T43</f>
        <v>□</v>
      </c>
      <c r="T338" s="383" t="s">
        <v>1128</v>
      </c>
      <c r="U338" s="383"/>
      <c r="V338" s="383"/>
      <c r="W338" s="383"/>
      <c r="X338" s="383"/>
      <c r="Y338" s="383"/>
      <c r="Z338" s="383"/>
      <c r="AA338" s="383"/>
      <c r="AB338" s="383"/>
      <c r="AC338" s="383"/>
      <c r="AD338" s="383"/>
      <c r="AE338" s="383"/>
      <c r="AF338" s="383"/>
      <c r="AG338" s="384"/>
      <c r="AJ338" s="464">
        <v>1</v>
      </c>
    </row>
    <row r="339" spans="2:36" s="362" customFormat="1" ht="14.1" customHeight="1" x14ac:dyDescent="0.15">
      <c r="B339" s="863" t="s">
        <v>1129</v>
      </c>
      <c r="C339" s="864"/>
      <c r="D339" s="864"/>
      <c r="E339" s="864"/>
      <c r="F339" s="864"/>
      <c r="G339" s="850">
        <f>IF(入力シート!I283="",I!C357,入力シート!I283)</f>
        <v>0</v>
      </c>
      <c r="H339" s="850"/>
      <c r="I339" s="850"/>
      <c r="J339" s="850"/>
      <c r="K339" s="850"/>
      <c r="L339" s="850"/>
      <c r="M339" s="850"/>
      <c r="N339" s="850" t="s">
        <v>536</v>
      </c>
      <c r="O339" s="850"/>
      <c r="P339" s="850">
        <f>IF(入力シート!R283="",I!L357,入力シート!R283)</f>
        <v>0</v>
      </c>
      <c r="Q339" s="850"/>
      <c r="R339" s="850"/>
      <c r="S339" s="850"/>
      <c r="T339" s="850"/>
      <c r="U339" s="850"/>
      <c r="V339" s="850"/>
      <c r="W339" s="396"/>
      <c r="X339" s="374"/>
      <c r="Y339" s="374"/>
      <c r="Z339" s="374"/>
      <c r="AA339" s="374"/>
      <c r="AB339" s="374"/>
      <c r="AC339" s="374"/>
      <c r="AD339" s="374"/>
      <c r="AE339" s="374"/>
      <c r="AF339" s="374"/>
      <c r="AG339" s="375"/>
      <c r="AJ339" s="464">
        <v>1</v>
      </c>
    </row>
    <row r="340" spans="2:36" s="362" customFormat="1" ht="14.1" customHeight="1" x14ac:dyDescent="0.15">
      <c r="B340" s="857"/>
      <c r="C340" s="854"/>
      <c r="D340" s="854"/>
      <c r="E340" s="854"/>
      <c r="F340" s="854"/>
      <c r="G340" s="851"/>
      <c r="H340" s="851"/>
      <c r="I340" s="851"/>
      <c r="J340" s="851"/>
      <c r="K340" s="851"/>
      <c r="L340" s="851"/>
      <c r="M340" s="851"/>
      <c r="N340" s="851"/>
      <c r="O340" s="851"/>
      <c r="P340" s="851"/>
      <c r="Q340" s="851"/>
      <c r="R340" s="851"/>
      <c r="S340" s="851"/>
      <c r="T340" s="851"/>
      <c r="U340" s="851"/>
      <c r="V340" s="851"/>
      <c r="W340" s="398"/>
      <c r="X340" s="383"/>
      <c r="Y340" s="383"/>
      <c r="Z340" s="383"/>
      <c r="AA340" s="383"/>
      <c r="AB340" s="383"/>
      <c r="AC340" s="383"/>
      <c r="AD340" s="383"/>
      <c r="AE340" s="383"/>
      <c r="AF340" s="383"/>
      <c r="AG340" s="384"/>
      <c r="AJ340" s="464">
        <v>1</v>
      </c>
    </row>
    <row r="341" spans="2:36" s="362" customFormat="1" ht="14.1" customHeight="1" x14ac:dyDescent="0.15">
      <c r="B341" s="856" t="s">
        <v>1130</v>
      </c>
      <c r="C341" s="852"/>
      <c r="D341" s="852"/>
      <c r="E341" s="852"/>
      <c r="F341" s="852"/>
      <c r="G341" s="852"/>
      <c r="H341" s="852"/>
      <c r="I341" s="852"/>
      <c r="J341" s="852"/>
      <c r="K341" s="852"/>
      <c r="L341" s="852"/>
      <c r="M341" s="852"/>
      <c r="N341" s="852"/>
      <c r="O341" s="852"/>
      <c r="P341" s="852"/>
      <c r="Q341" s="852"/>
      <c r="R341" s="852"/>
      <c r="S341" s="852"/>
      <c r="T341" s="852" t="s">
        <v>497</v>
      </c>
      <c r="U341" s="852"/>
      <c r="V341" s="852"/>
      <c r="W341" s="852"/>
      <c r="X341" s="852"/>
      <c r="Y341" s="852"/>
      <c r="Z341" s="852"/>
      <c r="AA341" s="852"/>
      <c r="AB341" s="852"/>
      <c r="AC341" s="852"/>
      <c r="AD341" s="852"/>
      <c r="AE341" s="852"/>
      <c r="AF341" s="852"/>
      <c r="AG341" s="853"/>
      <c r="AJ341" s="464">
        <v>1</v>
      </c>
    </row>
    <row r="342" spans="2:36" s="362" customFormat="1" ht="14.1" customHeight="1" x14ac:dyDescent="0.15">
      <c r="B342" s="857"/>
      <c r="C342" s="854"/>
      <c r="D342" s="854"/>
      <c r="E342" s="854"/>
      <c r="F342" s="854"/>
      <c r="G342" s="854"/>
      <c r="H342" s="854"/>
      <c r="I342" s="854"/>
      <c r="J342" s="854"/>
      <c r="K342" s="854"/>
      <c r="L342" s="854"/>
      <c r="M342" s="854"/>
      <c r="N342" s="854"/>
      <c r="O342" s="854"/>
      <c r="P342" s="854"/>
      <c r="Q342" s="854"/>
      <c r="R342" s="854"/>
      <c r="S342" s="854"/>
      <c r="T342" s="854"/>
      <c r="U342" s="854"/>
      <c r="V342" s="854"/>
      <c r="W342" s="854"/>
      <c r="X342" s="854"/>
      <c r="Y342" s="854"/>
      <c r="Z342" s="854"/>
      <c r="AA342" s="854"/>
      <c r="AB342" s="854"/>
      <c r="AC342" s="854"/>
      <c r="AD342" s="854"/>
      <c r="AE342" s="854"/>
      <c r="AF342" s="854"/>
      <c r="AG342" s="855"/>
      <c r="AJ342" s="464">
        <v>1</v>
      </c>
    </row>
    <row r="343" spans="2:36" s="362" customFormat="1" ht="14.1" customHeight="1" x14ac:dyDescent="0.15">
      <c r="B343" s="856" t="s">
        <v>1183</v>
      </c>
      <c r="C343" s="852"/>
      <c r="D343" s="852"/>
      <c r="E343" s="852"/>
      <c r="F343" s="852"/>
      <c r="G343" s="852"/>
      <c r="H343" s="852"/>
      <c r="I343" s="852"/>
      <c r="J343" s="916"/>
      <c r="K343" s="916"/>
      <c r="L343" s="807" t="e">
        <f>IF(入力シート!K17="",入力シート!R17,入力シート!K17)&amp;" 地域"</f>
        <v>#N/A</v>
      </c>
      <c r="M343" s="807"/>
      <c r="N343" s="807"/>
      <c r="O343" s="807"/>
      <c r="R343" s="380"/>
      <c r="W343" s="380"/>
      <c r="X343" s="380"/>
      <c r="Y343" s="380"/>
      <c r="Z343" s="380"/>
      <c r="AA343" s="380"/>
      <c r="AB343" s="380"/>
      <c r="AC343" s="380"/>
      <c r="AD343" s="380"/>
      <c r="AE343" s="380"/>
      <c r="AF343" s="380"/>
      <c r="AG343" s="381"/>
      <c r="AJ343" s="464">
        <v>1</v>
      </c>
    </row>
    <row r="344" spans="2:36" s="362" customFormat="1" ht="14.1" customHeight="1" x14ac:dyDescent="0.15">
      <c r="B344" s="863"/>
      <c r="C344" s="864"/>
      <c r="D344" s="864"/>
      <c r="E344" s="864"/>
      <c r="F344" s="864"/>
      <c r="G344" s="864"/>
      <c r="H344" s="864"/>
      <c r="I344" s="864"/>
      <c r="J344" s="917"/>
      <c r="K344" s="917"/>
      <c r="L344" s="870"/>
      <c r="M344" s="870"/>
      <c r="N344" s="870"/>
      <c r="O344" s="870"/>
      <c r="R344" s="383"/>
      <c r="W344" s="504"/>
      <c r="X344" s="504"/>
      <c r="Y344" s="504"/>
      <c r="Z344" s="504"/>
      <c r="AA344" s="504"/>
      <c r="AB344" s="504"/>
      <c r="AC344" s="504"/>
      <c r="AD344" s="504"/>
      <c r="AE344" s="504"/>
      <c r="AF344" s="504"/>
      <c r="AG344" s="375"/>
      <c r="AJ344" s="464">
        <v>1</v>
      </c>
    </row>
    <row r="345" spans="2:36" s="362" customFormat="1" ht="14.1" customHeight="1" x14ac:dyDescent="0.15">
      <c r="B345" s="506" t="s">
        <v>1346</v>
      </c>
      <c r="C345" s="507"/>
      <c r="D345" s="507"/>
      <c r="E345" s="507"/>
      <c r="F345" s="507"/>
      <c r="G345" s="507"/>
      <c r="H345" s="507"/>
      <c r="I345" s="507"/>
      <c r="J345" s="507"/>
      <c r="K345" s="507"/>
      <c r="L345" s="507" t="s">
        <v>1334</v>
      </c>
      <c r="M345" s="872" t="s">
        <v>1396</v>
      </c>
      <c r="N345" s="872"/>
      <c r="O345" s="872"/>
      <c r="P345" s="872"/>
      <c r="Q345" s="872"/>
      <c r="R345" s="872"/>
      <c r="S345" s="507" t="s">
        <v>1335</v>
      </c>
      <c r="T345" s="507" t="s">
        <v>1351</v>
      </c>
      <c r="U345" s="774" t="s">
        <v>1354</v>
      </c>
      <c r="V345" s="774"/>
      <c r="W345" s="774"/>
      <c r="X345" s="774"/>
      <c r="Y345" s="774"/>
      <c r="Z345" s="774"/>
      <c r="AA345" s="774"/>
      <c r="AB345" s="774"/>
      <c r="AC345" s="774"/>
      <c r="AD345" s="774"/>
      <c r="AE345" s="507" t="s">
        <v>1355</v>
      </c>
      <c r="AF345" s="507"/>
      <c r="AG345" s="512"/>
      <c r="AJ345" s="505">
        <v>1</v>
      </c>
    </row>
    <row r="346" spans="2:36" s="362" customFormat="1" ht="14.1" customHeight="1" x14ac:dyDescent="0.15">
      <c r="B346" s="508"/>
      <c r="C346" s="509"/>
      <c r="D346" s="509" t="s">
        <v>1348</v>
      </c>
      <c r="E346" s="509"/>
      <c r="F346" s="509"/>
      <c r="G346" s="509"/>
      <c r="H346" s="509"/>
      <c r="I346" s="509"/>
      <c r="J346" s="509"/>
      <c r="K346" s="509"/>
      <c r="L346" s="509" t="s">
        <v>1334</v>
      </c>
      <c r="M346" s="773">
        <f>入力シート!L286</f>
        <v>0</v>
      </c>
      <c r="N346" s="773"/>
      <c r="O346" s="773"/>
      <c r="P346" s="773"/>
      <c r="Q346" s="773"/>
      <c r="R346" s="509" t="s">
        <v>1353</v>
      </c>
      <c r="S346" s="509" t="s">
        <v>1335</v>
      </c>
      <c r="T346" s="509" t="s">
        <v>1334</v>
      </c>
      <c r="U346" s="773">
        <f>入力シート!T286</f>
        <v>0</v>
      </c>
      <c r="V346" s="773"/>
      <c r="W346" s="773"/>
      <c r="X346" s="773"/>
      <c r="Y346" s="773"/>
      <c r="Z346" s="509" t="s">
        <v>1353</v>
      </c>
      <c r="AA346" s="509" t="s">
        <v>1335</v>
      </c>
      <c r="AB346" s="509"/>
      <c r="AC346" s="509"/>
      <c r="AD346" s="509"/>
      <c r="AE346" s="509"/>
      <c r="AF346" s="509"/>
      <c r="AG346" s="513"/>
      <c r="AJ346" s="505">
        <v>1</v>
      </c>
    </row>
    <row r="347" spans="2:36" s="362" customFormat="1" ht="14.1" customHeight="1" x14ac:dyDescent="0.15">
      <c r="B347" s="508"/>
      <c r="C347" s="509"/>
      <c r="D347" s="509" t="s">
        <v>1349</v>
      </c>
      <c r="E347" s="509"/>
      <c r="F347" s="509"/>
      <c r="G347" s="509"/>
      <c r="H347" s="509"/>
      <c r="I347" s="509"/>
      <c r="J347" s="509"/>
      <c r="K347" s="515" t="s">
        <v>1356</v>
      </c>
      <c r="L347" s="509" t="s">
        <v>1334</v>
      </c>
      <c r="M347" s="773">
        <f>入力シート!L287</f>
        <v>0</v>
      </c>
      <c r="N347" s="773"/>
      <c r="O347" s="773"/>
      <c r="P347" s="773"/>
      <c r="Q347" s="773"/>
      <c r="R347" s="509" t="s">
        <v>1353</v>
      </c>
      <c r="S347" s="509" t="s">
        <v>1335</v>
      </c>
      <c r="T347" s="509" t="s">
        <v>1334</v>
      </c>
      <c r="U347" s="773">
        <f>入力シート!T287</f>
        <v>0</v>
      </c>
      <c r="V347" s="773"/>
      <c r="W347" s="773"/>
      <c r="X347" s="773"/>
      <c r="Y347" s="773"/>
      <c r="Z347" s="509" t="s">
        <v>1353</v>
      </c>
      <c r="AA347" s="509" t="s">
        <v>1335</v>
      </c>
      <c r="AB347" s="509"/>
      <c r="AC347" s="509"/>
      <c r="AD347" s="509"/>
      <c r="AE347" s="509"/>
      <c r="AF347" s="509"/>
      <c r="AG347" s="513"/>
      <c r="AJ347" s="505">
        <v>1</v>
      </c>
    </row>
    <row r="348" spans="2:36" s="362" customFormat="1" ht="14.1" customHeight="1" x14ac:dyDescent="0.15">
      <c r="B348" s="508"/>
      <c r="C348" s="509"/>
      <c r="D348" s="509"/>
      <c r="E348" s="509"/>
      <c r="F348" s="509"/>
      <c r="G348" s="509"/>
      <c r="H348" s="509"/>
      <c r="I348" s="509"/>
      <c r="J348" s="509"/>
      <c r="K348" s="515" t="s">
        <v>1357</v>
      </c>
      <c r="L348" s="509" t="s">
        <v>1334</v>
      </c>
      <c r="M348" s="773">
        <f>入力シート!L288</f>
        <v>0</v>
      </c>
      <c r="N348" s="773"/>
      <c r="O348" s="773"/>
      <c r="P348" s="773"/>
      <c r="Q348" s="773"/>
      <c r="R348" s="509" t="s">
        <v>1353</v>
      </c>
      <c r="S348" s="509" t="s">
        <v>1335</v>
      </c>
      <c r="T348" s="509" t="s">
        <v>1352</v>
      </c>
      <c r="U348" s="773">
        <f>入力シート!T288</f>
        <v>0</v>
      </c>
      <c r="V348" s="773"/>
      <c r="W348" s="773"/>
      <c r="X348" s="773"/>
      <c r="Y348" s="773"/>
      <c r="Z348" s="509" t="s">
        <v>1353</v>
      </c>
      <c r="AA348" s="509" t="s">
        <v>1335</v>
      </c>
      <c r="AB348" s="509"/>
      <c r="AC348" s="509"/>
      <c r="AD348" s="509"/>
      <c r="AE348" s="509"/>
      <c r="AF348" s="509"/>
      <c r="AG348" s="513"/>
      <c r="AJ348" s="505">
        <v>1</v>
      </c>
    </row>
    <row r="349" spans="2:36" s="362" customFormat="1" ht="14.1" customHeight="1" x14ac:dyDescent="0.15">
      <c r="B349" s="508"/>
      <c r="C349" s="509"/>
      <c r="D349" s="509" t="s">
        <v>1350</v>
      </c>
      <c r="E349" s="509"/>
      <c r="F349" s="509"/>
      <c r="G349" s="509"/>
      <c r="H349" s="509"/>
      <c r="I349" s="509"/>
      <c r="J349" s="509"/>
      <c r="K349" s="515" t="s">
        <v>1356</v>
      </c>
      <c r="L349" s="509" t="s">
        <v>1352</v>
      </c>
      <c r="M349" s="773">
        <f>入力シート!L289</f>
        <v>0</v>
      </c>
      <c r="N349" s="773"/>
      <c r="O349" s="773"/>
      <c r="P349" s="773"/>
      <c r="Q349" s="773"/>
      <c r="R349" s="509" t="s">
        <v>1353</v>
      </c>
      <c r="S349" s="509" t="s">
        <v>1335</v>
      </c>
      <c r="T349" s="509" t="s">
        <v>1334</v>
      </c>
      <c r="U349" s="773">
        <f>入力シート!T289</f>
        <v>0</v>
      </c>
      <c r="V349" s="773"/>
      <c r="W349" s="773"/>
      <c r="X349" s="773"/>
      <c r="Y349" s="773"/>
      <c r="Z349" s="509" t="s">
        <v>1353</v>
      </c>
      <c r="AA349" s="509" t="s">
        <v>1335</v>
      </c>
      <c r="AB349" s="509"/>
      <c r="AC349" s="509"/>
      <c r="AD349" s="509"/>
      <c r="AE349" s="509"/>
      <c r="AF349" s="509"/>
      <c r="AG349" s="513"/>
      <c r="AJ349" s="505">
        <v>1</v>
      </c>
    </row>
    <row r="350" spans="2:36" s="362" customFormat="1" ht="14.1" customHeight="1" x14ac:dyDescent="0.15">
      <c r="B350" s="510"/>
      <c r="C350" s="511"/>
      <c r="D350" s="511"/>
      <c r="E350" s="511"/>
      <c r="F350" s="511"/>
      <c r="G350" s="511"/>
      <c r="H350" s="511"/>
      <c r="I350" s="511"/>
      <c r="J350" s="511"/>
      <c r="K350" s="516" t="s">
        <v>1358</v>
      </c>
      <c r="L350" s="511" t="s">
        <v>1334</v>
      </c>
      <c r="M350" s="773">
        <f>入力シート!L290</f>
        <v>0</v>
      </c>
      <c r="N350" s="773"/>
      <c r="O350" s="773"/>
      <c r="P350" s="773"/>
      <c r="Q350" s="773"/>
      <c r="R350" s="509" t="s">
        <v>1353</v>
      </c>
      <c r="S350" s="509" t="s">
        <v>1335</v>
      </c>
      <c r="T350" s="511" t="s">
        <v>1352</v>
      </c>
      <c r="U350" s="773">
        <f>入力シート!T290</f>
        <v>0</v>
      </c>
      <c r="V350" s="773"/>
      <c r="W350" s="773"/>
      <c r="X350" s="773"/>
      <c r="Y350" s="773"/>
      <c r="Z350" s="509" t="s">
        <v>1353</v>
      </c>
      <c r="AA350" s="509" t="s">
        <v>1335</v>
      </c>
      <c r="AB350" s="511"/>
      <c r="AC350" s="511"/>
      <c r="AD350" s="511"/>
      <c r="AE350" s="511"/>
      <c r="AF350" s="511"/>
      <c r="AG350" s="514"/>
      <c r="AJ350" s="505">
        <v>1</v>
      </c>
    </row>
    <row r="351" spans="2:36" s="362" customFormat="1" ht="14.1" customHeight="1" x14ac:dyDescent="0.15">
      <c r="B351" s="400" t="s">
        <v>1347</v>
      </c>
      <c r="C351" s="377"/>
      <c r="D351" s="377"/>
      <c r="E351" s="377"/>
      <c r="F351" s="377"/>
      <c r="G351" s="377"/>
      <c r="H351" s="377"/>
      <c r="I351" s="377"/>
      <c r="J351" s="401"/>
      <c r="K351" s="401"/>
      <c r="L351" s="401"/>
      <c r="M351" s="401"/>
      <c r="N351" s="377"/>
      <c r="O351" s="377"/>
      <c r="P351" s="380"/>
      <c r="Q351" s="380"/>
      <c r="R351" s="380"/>
      <c r="S351" s="380"/>
      <c r="T351" s="380"/>
      <c r="U351" s="380"/>
      <c r="V351" s="380"/>
      <c r="W351" s="380"/>
      <c r="X351" s="380"/>
      <c r="Y351" s="380"/>
      <c r="Z351" s="380"/>
      <c r="AA351" s="380"/>
      <c r="AB351" s="380"/>
      <c r="AC351" s="380"/>
      <c r="AD351" s="380"/>
      <c r="AE351" s="380"/>
      <c r="AF351" s="380"/>
      <c r="AG351" s="381"/>
      <c r="AJ351" s="505">
        <v>1</v>
      </c>
    </row>
    <row r="352" spans="2:36" s="362" customFormat="1" ht="14.1" customHeight="1" x14ac:dyDescent="0.15">
      <c r="B352" s="395"/>
      <c r="C352" s="396" t="s">
        <v>1184</v>
      </c>
      <c r="D352" s="396" t="s">
        <v>1132</v>
      </c>
      <c r="E352" s="396"/>
      <c r="F352" s="396"/>
      <c r="G352" s="396"/>
      <c r="H352" s="396"/>
      <c r="I352" s="396"/>
      <c r="J352" s="402"/>
      <c r="K352" s="402"/>
      <c r="L352" s="402"/>
      <c r="M352" s="402"/>
      <c r="N352" s="396"/>
      <c r="O352" s="396"/>
      <c r="P352" s="374"/>
      <c r="Q352" s="374"/>
      <c r="R352" s="374"/>
      <c r="S352" s="374"/>
      <c r="T352" s="374"/>
      <c r="U352" s="374"/>
      <c r="V352" s="374"/>
      <c r="W352" s="374"/>
      <c r="X352" s="374"/>
      <c r="Y352" s="374"/>
      <c r="Z352" s="374"/>
      <c r="AA352" s="374"/>
      <c r="AB352" s="374"/>
      <c r="AC352" s="374"/>
      <c r="AD352" s="374"/>
      <c r="AE352" s="374"/>
      <c r="AF352" s="374"/>
      <c r="AG352" s="375"/>
      <c r="AJ352" s="464">
        <v>1</v>
      </c>
    </row>
    <row r="353" spans="2:36" s="362" customFormat="1" ht="14.1" customHeight="1" x14ac:dyDescent="0.15">
      <c r="B353" s="395"/>
      <c r="C353" s="396"/>
      <c r="D353" s="396" t="str">
        <f>入力シート!D294</f>
        <v>■</v>
      </c>
      <c r="E353" s="396" t="s">
        <v>1133</v>
      </c>
      <c r="F353" s="396"/>
      <c r="G353" s="396"/>
      <c r="H353" s="396"/>
      <c r="I353" s="396"/>
      <c r="J353" s="402"/>
      <c r="K353" s="402"/>
      <c r="L353" s="402"/>
      <c r="M353" s="402"/>
      <c r="N353" s="396"/>
      <c r="O353" s="858" t="str">
        <f>IF(D353="■",TEXT(ROUNDUP(入力シート!O294,1),"0.0"),"")</f>
        <v>0.0</v>
      </c>
      <c r="P353" s="858"/>
      <c r="Q353" s="858"/>
      <c r="R353" s="374" t="s">
        <v>1134</v>
      </c>
      <c r="S353" s="374"/>
      <c r="T353" s="374"/>
      <c r="U353" s="374"/>
      <c r="V353" s="374"/>
      <c r="W353" s="374"/>
      <c r="X353" s="374"/>
      <c r="Y353" s="374"/>
      <c r="Z353" s="374"/>
      <c r="AA353" s="374"/>
      <c r="AB353" s="374"/>
      <c r="AC353" s="374"/>
      <c r="AD353" s="374"/>
      <c r="AE353" s="374"/>
      <c r="AF353" s="374"/>
      <c r="AG353" s="375"/>
      <c r="AJ353" s="464">
        <v>1</v>
      </c>
    </row>
    <row r="354" spans="2:36" s="362" customFormat="1" ht="14.1" customHeight="1" x14ac:dyDescent="0.15">
      <c r="B354" s="395"/>
      <c r="C354" s="396"/>
      <c r="D354" s="396"/>
      <c r="E354" s="396" t="s">
        <v>1135</v>
      </c>
      <c r="F354" s="396"/>
      <c r="G354" s="396"/>
      <c r="H354" s="396"/>
      <c r="I354" s="396"/>
      <c r="J354" s="402"/>
      <c r="K354" s="402"/>
      <c r="L354" s="402"/>
      <c r="M354" s="402"/>
      <c r="N354" s="396"/>
      <c r="O354" s="858" t="str">
        <f>IF(D353="■",TEXT(ROUNDUP(入力シート!O295,1),"0.0"),"")</f>
        <v>0.0</v>
      </c>
      <c r="P354" s="858"/>
      <c r="Q354" s="858"/>
      <c r="R354" s="374" t="s">
        <v>1134</v>
      </c>
      <c r="S354" s="374"/>
      <c r="T354" s="374"/>
      <c r="U354" s="374"/>
      <c r="V354" s="374"/>
      <c r="W354" s="374"/>
      <c r="X354" s="374"/>
      <c r="Y354" s="374"/>
      <c r="Z354" s="374"/>
      <c r="AA354" s="374"/>
      <c r="AB354" s="374"/>
      <c r="AC354" s="374"/>
      <c r="AD354" s="374"/>
      <c r="AE354" s="374"/>
      <c r="AF354" s="374"/>
      <c r="AG354" s="375"/>
      <c r="AJ354" s="464">
        <v>1</v>
      </c>
    </row>
    <row r="355" spans="2:36" s="362" customFormat="1" ht="14.1" customHeight="1" x14ac:dyDescent="0.15">
      <c r="B355" s="395"/>
      <c r="C355" s="396"/>
      <c r="D355" s="396" t="str">
        <f>入力シート!D296</f>
        <v>□</v>
      </c>
      <c r="E355" s="396" t="s">
        <v>1136</v>
      </c>
      <c r="F355" s="396"/>
      <c r="G355" s="396"/>
      <c r="H355" s="396"/>
      <c r="I355" s="396"/>
      <c r="J355" s="402"/>
      <c r="K355" s="402"/>
      <c r="L355" s="402"/>
      <c r="M355" s="402"/>
      <c r="N355" s="396"/>
      <c r="O355" s="396"/>
      <c r="P355" s="374"/>
      <c r="Q355" s="374"/>
      <c r="R355" s="374"/>
      <c r="S355" s="374"/>
      <c r="T355" s="374"/>
      <c r="U355" s="374"/>
      <c r="V355" s="374"/>
      <c r="W355" s="374"/>
      <c r="X355" s="374"/>
      <c r="Y355" s="374"/>
      <c r="Z355" s="374"/>
      <c r="AA355" s="374"/>
      <c r="AB355" s="374"/>
      <c r="AC355" s="374"/>
      <c r="AD355" s="374"/>
      <c r="AE355" s="374"/>
      <c r="AF355" s="374"/>
      <c r="AG355" s="375"/>
      <c r="AJ355" s="464">
        <v>1</v>
      </c>
    </row>
    <row r="356" spans="2:36" s="362" customFormat="1" ht="14.1" customHeight="1" x14ac:dyDescent="0.15">
      <c r="B356" s="395"/>
      <c r="C356" s="396"/>
      <c r="D356" s="396"/>
      <c r="E356" s="396" t="s">
        <v>524</v>
      </c>
      <c r="F356" s="862">
        <f>入力シート!F297</f>
        <v>0</v>
      </c>
      <c r="G356" s="862"/>
      <c r="H356" s="862"/>
      <c r="I356" s="862"/>
      <c r="J356" s="862"/>
      <c r="K356" s="862"/>
      <c r="L356" s="862"/>
      <c r="M356" s="862"/>
      <c r="N356" s="862"/>
      <c r="O356" s="862"/>
      <c r="P356" s="862"/>
      <c r="Q356" s="862"/>
      <c r="R356" s="862"/>
      <c r="S356" s="862"/>
      <c r="T356" s="862"/>
      <c r="U356" s="862"/>
      <c r="V356" s="862"/>
      <c r="W356" s="862"/>
      <c r="X356" s="862"/>
      <c r="Y356" s="862"/>
      <c r="Z356" s="862"/>
      <c r="AA356" s="862"/>
      <c r="AB356" s="862"/>
      <c r="AC356" s="862"/>
      <c r="AD356" s="862"/>
      <c r="AE356" s="862"/>
      <c r="AF356" s="862"/>
      <c r="AG356" s="375" t="s">
        <v>1187</v>
      </c>
      <c r="AJ356" s="464">
        <v>1</v>
      </c>
    </row>
    <row r="357" spans="2:36" s="362" customFormat="1" ht="14.1" customHeight="1" x14ac:dyDescent="0.15">
      <c r="B357" s="395"/>
      <c r="C357" s="396" t="s">
        <v>1185</v>
      </c>
      <c r="D357" s="396" t="s">
        <v>1140</v>
      </c>
      <c r="E357" s="396"/>
      <c r="F357" s="396"/>
      <c r="G357" s="396"/>
      <c r="H357" s="396"/>
      <c r="I357" s="396"/>
      <c r="J357" s="402"/>
      <c r="K357" s="402"/>
      <c r="L357" s="402"/>
      <c r="M357" s="402"/>
      <c r="N357" s="396"/>
      <c r="O357" s="396"/>
      <c r="P357" s="374"/>
      <c r="Q357" s="374"/>
      <c r="R357" s="374"/>
      <c r="S357" s="374"/>
      <c r="T357" s="374"/>
      <c r="U357" s="374"/>
      <c r="V357" s="374"/>
      <c r="W357" s="374"/>
      <c r="X357" s="374"/>
      <c r="Y357" s="374"/>
      <c r="Z357" s="374"/>
      <c r="AA357" s="374"/>
      <c r="AB357" s="374"/>
      <c r="AC357" s="374"/>
      <c r="AD357" s="374"/>
      <c r="AE357" s="374"/>
      <c r="AF357" s="374"/>
      <c r="AG357" s="375"/>
      <c r="AJ357" s="464">
        <v>1</v>
      </c>
    </row>
    <row r="358" spans="2:36" s="362" customFormat="1" ht="14.1" customHeight="1" x14ac:dyDescent="0.15">
      <c r="B358" s="395"/>
      <c r="C358" s="396"/>
      <c r="D358" s="396" t="s">
        <v>1141</v>
      </c>
      <c r="E358" s="396"/>
      <c r="F358" s="396"/>
      <c r="G358" s="396"/>
      <c r="H358" s="396"/>
      <c r="I358" s="396"/>
      <c r="J358" s="402"/>
      <c r="K358" s="402"/>
      <c r="L358" s="402"/>
      <c r="M358" s="402"/>
      <c r="N358" s="396"/>
      <c r="O358" s="396"/>
      <c r="P358" s="374"/>
      <c r="Q358" s="374"/>
      <c r="R358" s="374"/>
      <c r="S358" s="374"/>
      <c r="T358" s="374"/>
      <c r="U358" s="374"/>
      <c r="V358" s="374"/>
      <c r="W358" s="374"/>
      <c r="X358" s="374"/>
      <c r="Y358" s="374"/>
      <c r="Z358" s="374"/>
      <c r="AA358" s="374"/>
      <c r="AB358" s="374"/>
      <c r="AC358" s="374"/>
      <c r="AD358" s="374"/>
      <c r="AE358" s="374"/>
      <c r="AF358" s="374"/>
      <c r="AG358" s="375"/>
      <c r="AJ358" s="464">
        <v>1</v>
      </c>
    </row>
    <row r="359" spans="2:36" s="362" customFormat="1" ht="14.1" customHeight="1" x14ac:dyDescent="0.15">
      <c r="B359" s="395"/>
      <c r="C359" s="396"/>
      <c r="D359" s="396" t="str">
        <f>入力シート!D301</f>
        <v>■</v>
      </c>
      <c r="E359" s="396" t="s">
        <v>1142</v>
      </c>
      <c r="F359" s="396"/>
      <c r="G359" s="396"/>
      <c r="H359" s="396"/>
      <c r="I359" s="396"/>
      <c r="J359" s="402"/>
      <c r="K359" s="402"/>
      <c r="L359" s="402"/>
      <c r="M359" s="402"/>
      <c r="N359" s="396"/>
      <c r="O359" s="858" t="str">
        <f>IF(D359="■",TEXT(ROUNDUP(入力シート!O301,2),"0.00"),"")</f>
        <v>0.00</v>
      </c>
      <c r="P359" s="858"/>
      <c r="Q359" s="858"/>
      <c r="R359" s="374" t="s">
        <v>1143</v>
      </c>
      <c r="S359" s="374"/>
      <c r="T359" s="374"/>
      <c r="U359" s="374"/>
      <c r="V359" s="374"/>
      <c r="W359" s="374"/>
      <c r="X359" s="374"/>
      <c r="Y359" s="374"/>
      <c r="Z359" s="374"/>
      <c r="AA359" s="374"/>
      <c r="AB359" s="374"/>
      <c r="AC359" s="374"/>
      <c r="AD359" s="374"/>
      <c r="AE359" s="374"/>
      <c r="AF359" s="374"/>
      <c r="AG359" s="375"/>
      <c r="AJ359" s="464">
        <v>1</v>
      </c>
    </row>
    <row r="360" spans="2:36" s="362" customFormat="1" ht="14.1" customHeight="1" x14ac:dyDescent="0.15">
      <c r="B360" s="395"/>
      <c r="C360" s="396"/>
      <c r="D360" s="396"/>
      <c r="E360" s="396" t="s">
        <v>1144</v>
      </c>
      <c r="F360" s="396"/>
      <c r="G360" s="396"/>
      <c r="H360" s="396"/>
      <c r="I360" s="396"/>
      <c r="J360" s="402"/>
      <c r="K360" s="402"/>
      <c r="L360" s="402"/>
      <c r="M360" s="402"/>
      <c r="N360" s="396"/>
      <c r="O360" s="858" t="str">
        <f>IF(D359="■",TEXT(ROUNDUP(入力シート!O302,1),"0.0"),"")</f>
        <v>0.0</v>
      </c>
      <c r="P360" s="858"/>
      <c r="Q360" s="858"/>
      <c r="R360" s="374"/>
      <c r="S360" s="374"/>
      <c r="T360" s="374"/>
      <c r="U360" s="374"/>
      <c r="V360" s="374"/>
      <c r="W360" s="374"/>
      <c r="X360" s="374"/>
      <c r="Y360" s="374"/>
      <c r="Z360" s="374"/>
      <c r="AA360" s="374"/>
      <c r="AB360" s="374"/>
      <c r="AC360" s="374"/>
      <c r="AD360" s="374"/>
      <c r="AE360" s="374"/>
      <c r="AF360" s="374"/>
      <c r="AG360" s="375"/>
      <c r="AJ360" s="464">
        <v>1</v>
      </c>
    </row>
    <row r="361" spans="2:36" s="362" customFormat="1" ht="14.1" customHeight="1" x14ac:dyDescent="0.15">
      <c r="B361" s="395"/>
      <c r="C361" s="396"/>
      <c r="D361" s="396" t="str">
        <f>入力シート!D303</f>
        <v>□</v>
      </c>
      <c r="E361" s="396" t="s">
        <v>1136</v>
      </c>
      <c r="F361" s="396"/>
      <c r="G361" s="396"/>
      <c r="H361" s="396"/>
      <c r="I361" s="396"/>
      <c r="J361" s="402"/>
      <c r="K361" s="402"/>
      <c r="L361" s="402"/>
      <c r="M361" s="402"/>
      <c r="N361" s="396"/>
      <c r="O361" s="396"/>
      <c r="P361" s="374"/>
      <c r="Q361" s="374"/>
      <c r="R361" s="374"/>
      <c r="S361" s="374"/>
      <c r="T361" s="374"/>
      <c r="U361" s="374"/>
      <c r="V361" s="374"/>
      <c r="W361" s="374"/>
      <c r="X361" s="374"/>
      <c r="Y361" s="374"/>
      <c r="Z361" s="374"/>
      <c r="AA361" s="374"/>
      <c r="AB361" s="374"/>
      <c r="AC361" s="374"/>
      <c r="AD361" s="374"/>
      <c r="AE361" s="374"/>
      <c r="AF361" s="374"/>
      <c r="AG361" s="375"/>
      <c r="AJ361" s="464">
        <v>1</v>
      </c>
    </row>
    <row r="362" spans="2:36" s="362" customFormat="1" ht="14.1" customHeight="1" x14ac:dyDescent="0.15">
      <c r="B362" s="395"/>
      <c r="C362" s="396"/>
      <c r="D362" s="396"/>
      <c r="E362" s="396" t="s">
        <v>524</v>
      </c>
      <c r="F362" s="862">
        <f>入力シート!F304</f>
        <v>0</v>
      </c>
      <c r="G362" s="862"/>
      <c r="H362" s="862"/>
      <c r="I362" s="862"/>
      <c r="J362" s="862"/>
      <c r="K362" s="862"/>
      <c r="L362" s="862"/>
      <c r="M362" s="862"/>
      <c r="N362" s="862"/>
      <c r="O362" s="862"/>
      <c r="P362" s="862"/>
      <c r="Q362" s="862"/>
      <c r="R362" s="862"/>
      <c r="S362" s="862"/>
      <c r="T362" s="862"/>
      <c r="U362" s="862"/>
      <c r="V362" s="862"/>
      <c r="W362" s="862"/>
      <c r="X362" s="862"/>
      <c r="Y362" s="862"/>
      <c r="Z362" s="862"/>
      <c r="AA362" s="862"/>
      <c r="AB362" s="862"/>
      <c r="AC362" s="862"/>
      <c r="AD362" s="862"/>
      <c r="AE362" s="862"/>
      <c r="AF362" s="862"/>
      <c r="AG362" s="375" t="s">
        <v>1188</v>
      </c>
      <c r="AJ362" s="464">
        <v>1</v>
      </c>
    </row>
    <row r="363" spans="2:36" s="362" customFormat="1" ht="14.1" customHeight="1" x14ac:dyDescent="0.15">
      <c r="B363" s="395"/>
      <c r="C363" s="396"/>
      <c r="D363" s="396"/>
      <c r="E363" s="396"/>
      <c r="F363" s="396"/>
      <c r="G363" s="396"/>
      <c r="H363" s="396"/>
      <c r="I363" s="396"/>
      <c r="J363" s="402"/>
      <c r="K363" s="402"/>
      <c r="L363" s="402"/>
      <c r="M363" s="402"/>
      <c r="N363" s="396"/>
      <c r="O363" s="396"/>
      <c r="P363" s="374"/>
      <c r="Q363" s="374"/>
      <c r="R363" s="374"/>
      <c r="S363" s="374"/>
      <c r="T363" s="374"/>
      <c r="U363" s="374"/>
      <c r="V363" s="374"/>
      <c r="W363" s="374"/>
      <c r="X363" s="374"/>
      <c r="Y363" s="374"/>
      <c r="Z363" s="374"/>
      <c r="AA363" s="374"/>
      <c r="AB363" s="374"/>
      <c r="AC363" s="374"/>
      <c r="AD363" s="374"/>
      <c r="AE363" s="374"/>
      <c r="AF363" s="374"/>
      <c r="AG363" s="375"/>
      <c r="AJ363" s="464">
        <v>1</v>
      </c>
    </row>
    <row r="364" spans="2:36" s="362" customFormat="1" ht="14.1" customHeight="1" x14ac:dyDescent="0.15">
      <c r="B364" s="395"/>
      <c r="C364" s="396"/>
      <c r="D364" s="396"/>
      <c r="E364" s="396"/>
      <c r="F364" s="396"/>
      <c r="G364" s="396"/>
      <c r="H364" s="396"/>
      <c r="I364" s="396"/>
      <c r="J364" s="402"/>
      <c r="K364" s="402"/>
      <c r="L364" s="402"/>
      <c r="M364" s="402"/>
      <c r="N364" s="396"/>
      <c r="O364" s="396"/>
      <c r="P364" s="374"/>
      <c r="Q364" s="374"/>
      <c r="R364" s="374"/>
      <c r="S364" s="374"/>
      <c r="T364" s="374"/>
      <c r="U364" s="374"/>
      <c r="V364" s="374"/>
      <c r="W364" s="374"/>
      <c r="X364" s="374"/>
      <c r="Y364" s="374"/>
      <c r="Z364" s="374"/>
      <c r="AA364" s="374"/>
      <c r="AB364" s="374"/>
      <c r="AC364" s="374"/>
      <c r="AD364" s="374"/>
      <c r="AE364" s="374"/>
      <c r="AF364" s="374"/>
      <c r="AG364" s="375"/>
      <c r="AJ364" s="464">
        <v>1</v>
      </c>
    </row>
    <row r="365" spans="2:36" s="362" customFormat="1" ht="14.1" customHeight="1" x14ac:dyDescent="0.15">
      <c r="B365" s="395"/>
      <c r="C365" s="396"/>
      <c r="D365" s="396" t="s">
        <v>1186</v>
      </c>
      <c r="E365" s="396"/>
      <c r="F365" s="396"/>
      <c r="G365" s="396"/>
      <c r="H365" s="396"/>
      <c r="I365" s="396"/>
      <c r="J365" s="402"/>
      <c r="K365" s="402"/>
      <c r="L365" s="402"/>
      <c r="M365" s="402"/>
      <c r="N365" s="396"/>
      <c r="O365" s="396"/>
      <c r="P365" s="374"/>
      <c r="Q365" s="374"/>
      <c r="R365" s="374"/>
      <c r="S365" s="374"/>
      <c r="T365" s="374"/>
      <c r="U365" s="374"/>
      <c r="V365" s="374"/>
      <c r="W365" s="374"/>
      <c r="X365" s="374"/>
      <c r="Y365" s="374"/>
      <c r="Z365" s="374"/>
      <c r="AA365" s="374"/>
      <c r="AB365" s="374"/>
      <c r="AC365" s="374"/>
      <c r="AD365" s="374"/>
      <c r="AE365" s="374"/>
      <c r="AF365" s="374"/>
      <c r="AG365" s="375"/>
      <c r="AJ365" s="464">
        <v>1</v>
      </c>
    </row>
    <row r="366" spans="2:36" s="362" customFormat="1" ht="14.1" customHeight="1" x14ac:dyDescent="0.15">
      <c r="B366" s="395"/>
      <c r="C366" s="396"/>
      <c r="D366" s="396" t="str">
        <f>入力シート!D307</f>
        <v>□</v>
      </c>
      <c r="E366" s="396" t="s">
        <v>1145</v>
      </c>
      <c r="F366" s="396"/>
      <c r="G366" s="396"/>
      <c r="H366" s="396"/>
      <c r="I366" s="396"/>
      <c r="J366" s="402"/>
      <c r="K366" s="402"/>
      <c r="L366" s="402"/>
      <c r="M366" s="402"/>
      <c r="N366" s="396"/>
      <c r="O366" s="858" t="str">
        <f>IF(D366="■",ROUNDUP(入力シート!O307,0),"")</f>
        <v/>
      </c>
      <c r="P366" s="858"/>
      <c r="Q366" s="858"/>
      <c r="R366" s="374" t="s">
        <v>1146</v>
      </c>
      <c r="S366" s="374"/>
      <c r="T366" s="374"/>
      <c r="U366" s="374"/>
      <c r="V366" s="374"/>
      <c r="W366" s="374"/>
      <c r="X366" s="374"/>
      <c r="Y366" s="374"/>
      <c r="Z366" s="374"/>
      <c r="AA366" s="374"/>
      <c r="AB366" s="374"/>
      <c r="AC366" s="374"/>
      <c r="AD366" s="374"/>
      <c r="AE366" s="374"/>
      <c r="AF366" s="374"/>
      <c r="AG366" s="375"/>
      <c r="AJ366" s="464">
        <v>1</v>
      </c>
    </row>
    <row r="367" spans="2:36" s="362" customFormat="1" ht="14.1" customHeight="1" x14ac:dyDescent="0.15">
      <c r="B367" s="395"/>
      <c r="C367" s="396"/>
      <c r="D367" s="396"/>
      <c r="E367" s="396" t="s">
        <v>1147</v>
      </c>
      <c r="F367" s="396"/>
      <c r="G367" s="396"/>
      <c r="H367" s="396"/>
      <c r="I367" s="396"/>
      <c r="J367" s="402"/>
      <c r="K367" s="402"/>
      <c r="L367" s="402"/>
      <c r="M367" s="402"/>
      <c r="N367" s="396"/>
      <c r="O367" s="858" t="str">
        <f>IF(D366="■",ROUNDUP(入力シート!O308,0),"")</f>
        <v/>
      </c>
      <c r="P367" s="858"/>
      <c r="Q367" s="858"/>
      <c r="R367" s="374" t="s">
        <v>1146</v>
      </c>
      <c r="S367" s="374"/>
      <c r="T367" s="374"/>
      <c r="U367" s="374"/>
      <c r="V367" s="374"/>
      <c r="W367" s="374"/>
      <c r="X367" s="374"/>
      <c r="Y367" s="374"/>
      <c r="Z367" s="374"/>
      <c r="AA367" s="374"/>
      <c r="AB367" s="374"/>
      <c r="AC367" s="374"/>
      <c r="AD367" s="374"/>
      <c r="AE367" s="374"/>
      <c r="AF367" s="374"/>
      <c r="AG367" s="375"/>
      <c r="AJ367" s="464">
        <v>1</v>
      </c>
    </row>
    <row r="368" spans="2:36" s="362" customFormat="1" ht="14.1" customHeight="1" x14ac:dyDescent="0.15">
      <c r="B368" s="395"/>
      <c r="C368" s="396"/>
      <c r="D368" s="396" t="str">
        <f>入力シート!D309</f>
        <v>□</v>
      </c>
      <c r="E368" s="396" t="s">
        <v>1136</v>
      </c>
      <c r="F368" s="396"/>
      <c r="G368" s="396"/>
      <c r="H368" s="396"/>
      <c r="I368" s="396"/>
      <c r="J368" s="402"/>
      <c r="K368" s="402"/>
      <c r="L368" s="402"/>
      <c r="M368" s="402"/>
      <c r="N368" s="396"/>
      <c r="O368" s="396"/>
      <c r="P368" s="374"/>
      <c r="Q368" s="374"/>
      <c r="R368" s="374"/>
      <c r="S368" s="374"/>
      <c r="T368" s="374"/>
      <c r="U368" s="374"/>
      <c r="V368" s="374"/>
      <c r="W368" s="374"/>
      <c r="X368" s="374"/>
      <c r="Y368" s="374"/>
      <c r="Z368" s="374"/>
      <c r="AA368" s="374"/>
      <c r="AB368" s="374"/>
      <c r="AC368" s="374"/>
      <c r="AD368" s="374"/>
      <c r="AE368" s="374"/>
      <c r="AF368" s="374"/>
      <c r="AG368" s="375"/>
      <c r="AJ368" s="464">
        <v>1</v>
      </c>
    </row>
    <row r="369" spans="1:36" s="362" customFormat="1" ht="14.1" customHeight="1" x14ac:dyDescent="0.15">
      <c r="B369" s="397"/>
      <c r="C369" s="398"/>
      <c r="D369" s="398"/>
      <c r="E369" s="398" t="s">
        <v>524</v>
      </c>
      <c r="F369" s="859">
        <f>入力シート!F310</f>
        <v>0</v>
      </c>
      <c r="G369" s="859"/>
      <c r="H369" s="859"/>
      <c r="I369" s="859"/>
      <c r="J369" s="859"/>
      <c r="K369" s="859"/>
      <c r="L369" s="859"/>
      <c r="M369" s="859"/>
      <c r="N369" s="859"/>
      <c r="O369" s="859"/>
      <c r="P369" s="859"/>
      <c r="Q369" s="859"/>
      <c r="R369" s="859"/>
      <c r="S369" s="859"/>
      <c r="T369" s="859"/>
      <c r="U369" s="859"/>
      <c r="V369" s="859"/>
      <c r="W369" s="859"/>
      <c r="X369" s="859"/>
      <c r="Y369" s="859"/>
      <c r="Z369" s="859"/>
      <c r="AA369" s="859"/>
      <c r="AB369" s="859"/>
      <c r="AC369" s="859"/>
      <c r="AD369" s="859"/>
      <c r="AE369" s="859"/>
      <c r="AF369" s="859"/>
      <c r="AG369" s="384" t="s">
        <v>1187</v>
      </c>
      <c r="AJ369" s="464">
        <v>1</v>
      </c>
    </row>
    <row r="370" spans="1:36" s="362" customFormat="1" ht="14.1" customHeight="1" x14ac:dyDescent="0.15">
      <c r="B370" s="376" t="s">
        <v>1359</v>
      </c>
      <c r="C370" s="377"/>
      <c r="D370" s="377"/>
      <c r="E370" s="377"/>
      <c r="F370" s="377"/>
      <c r="G370" s="377"/>
      <c r="H370" s="377"/>
      <c r="I370" s="377"/>
      <c r="J370" s="401"/>
      <c r="K370" s="401"/>
      <c r="L370" s="401"/>
      <c r="M370" s="401"/>
      <c r="N370" s="377"/>
      <c r="O370" s="377"/>
      <c r="P370" s="380"/>
      <c r="Q370" s="380"/>
      <c r="R370" s="380"/>
      <c r="S370" s="380"/>
      <c r="T370" s="380"/>
      <c r="U370" s="380"/>
      <c r="V370" s="380"/>
      <c r="W370" s="380"/>
      <c r="X370" s="380"/>
      <c r="Y370" s="380"/>
      <c r="Z370" s="380"/>
      <c r="AA370" s="380"/>
      <c r="AB370" s="380"/>
      <c r="AC370" s="380"/>
      <c r="AD370" s="380"/>
      <c r="AE370" s="380"/>
      <c r="AF370" s="380"/>
      <c r="AG370" s="381"/>
      <c r="AJ370" s="464">
        <v>1</v>
      </c>
    </row>
    <row r="371" spans="1:36" s="362" customFormat="1" ht="14.1" customHeight="1" x14ac:dyDescent="0.15">
      <c r="B371" s="397"/>
      <c r="C371" s="398"/>
      <c r="D371" s="398" t="s">
        <v>1148</v>
      </c>
      <c r="E371" s="398"/>
      <c r="F371" s="398"/>
      <c r="G371" s="398"/>
      <c r="H371" s="398"/>
      <c r="I371" s="398"/>
      <c r="J371" s="403"/>
      <c r="K371" s="403"/>
      <c r="L371" s="403"/>
      <c r="M371" s="403"/>
      <c r="N371" s="398"/>
      <c r="O371" s="398"/>
      <c r="P371" s="383"/>
      <c r="Q371" s="383"/>
      <c r="R371" s="383"/>
      <c r="S371" s="383"/>
      <c r="T371" s="383"/>
      <c r="U371" s="383"/>
      <c r="V371" s="383"/>
      <c r="W371" s="383"/>
      <c r="X371" s="383" t="str">
        <f>入力シート!P313</f>
        <v>■</v>
      </c>
      <c r="Y371" s="383" t="s">
        <v>498</v>
      </c>
      <c r="Z371" s="383"/>
      <c r="AA371" s="383"/>
      <c r="AB371" s="383" t="str">
        <f>入力シート!T313</f>
        <v>□</v>
      </c>
      <c r="AC371" s="383" t="s">
        <v>36</v>
      </c>
      <c r="AD371" s="383"/>
      <c r="AE371" s="383"/>
      <c r="AF371" s="383"/>
      <c r="AG371" s="384"/>
      <c r="AJ371" s="464">
        <v>1</v>
      </c>
    </row>
    <row r="372" spans="1:36" s="362" customFormat="1" ht="14.1" customHeight="1" x14ac:dyDescent="0.15">
      <c r="B372" s="376" t="s">
        <v>1360</v>
      </c>
      <c r="C372" s="377"/>
      <c r="D372" s="377"/>
      <c r="E372" s="377"/>
      <c r="F372" s="377"/>
      <c r="G372" s="377"/>
      <c r="H372" s="377"/>
      <c r="I372" s="377"/>
      <c r="J372" s="401"/>
      <c r="K372" s="401"/>
      <c r="L372" s="401"/>
      <c r="M372" s="401"/>
      <c r="N372" s="377"/>
      <c r="O372" s="377"/>
      <c r="P372" s="380"/>
      <c r="Q372" s="380"/>
      <c r="R372" s="380"/>
      <c r="S372" s="380"/>
      <c r="T372" s="380"/>
      <c r="U372" s="380"/>
      <c r="V372" s="380"/>
      <c r="W372" s="380"/>
      <c r="X372" s="380"/>
      <c r="Y372" s="380"/>
      <c r="Z372" s="380"/>
      <c r="AA372" s="380"/>
      <c r="AB372" s="380"/>
      <c r="AC372" s="380"/>
      <c r="AD372" s="380"/>
      <c r="AE372" s="380"/>
      <c r="AF372" s="380"/>
      <c r="AG372" s="381"/>
      <c r="AJ372" s="464">
        <v>1</v>
      </c>
    </row>
    <row r="373" spans="1:36" s="362" customFormat="1" ht="14.1" customHeight="1" x14ac:dyDescent="0.15">
      <c r="B373" s="395"/>
      <c r="C373" s="396"/>
      <c r="D373" s="860">
        <f>入力シート!B316</f>
        <v>0</v>
      </c>
      <c r="E373" s="860"/>
      <c r="F373" s="860"/>
      <c r="G373" s="860"/>
      <c r="H373" s="860"/>
      <c r="I373" s="860"/>
      <c r="J373" s="860"/>
      <c r="K373" s="860"/>
      <c r="L373" s="860"/>
      <c r="M373" s="860"/>
      <c r="N373" s="860"/>
      <c r="O373" s="860"/>
      <c r="P373" s="860"/>
      <c r="Q373" s="860"/>
      <c r="R373" s="860"/>
      <c r="S373" s="860"/>
      <c r="T373" s="860"/>
      <c r="U373" s="860"/>
      <c r="V373" s="860"/>
      <c r="W373" s="860"/>
      <c r="X373" s="860"/>
      <c r="Y373" s="860"/>
      <c r="Z373" s="860"/>
      <c r="AA373" s="860"/>
      <c r="AB373" s="860"/>
      <c r="AC373" s="860"/>
      <c r="AD373" s="860"/>
      <c r="AE373" s="860"/>
      <c r="AF373" s="374"/>
      <c r="AG373" s="375"/>
      <c r="AJ373" s="464">
        <v>1</v>
      </c>
    </row>
    <row r="374" spans="1:36" s="362" customFormat="1" ht="14.1" customHeight="1" x14ac:dyDescent="0.15">
      <c r="B374" s="382"/>
      <c r="C374" s="398"/>
      <c r="D374" s="861"/>
      <c r="E374" s="861"/>
      <c r="F374" s="861"/>
      <c r="G374" s="861"/>
      <c r="H374" s="861"/>
      <c r="I374" s="861"/>
      <c r="J374" s="861"/>
      <c r="K374" s="861"/>
      <c r="L374" s="861"/>
      <c r="M374" s="861"/>
      <c r="N374" s="861"/>
      <c r="O374" s="861"/>
      <c r="P374" s="861"/>
      <c r="Q374" s="861"/>
      <c r="R374" s="861"/>
      <c r="S374" s="861"/>
      <c r="T374" s="861"/>
      <c r="U374" s="861"/>
      <c r="V374" s="861"/>
      <c r="W374" s="861"/>
      <c r="X374" s="861"/>
      <c r="Y374" s="861"/>
      <c r="Z374" s="861"/>
      <c r="AA374" s="861"/>
      <c r="AB374" s="861"/>
      <c r="AC374" s="861"/>
      <c r="AD374" s="861"/>
      <c r="AE374" s="861"/>
      <c r="AF374" s="383"/>
      <c r="AG374" s="384"/>
      <c r="AJ374" s="464">
        <v>1</v>
      </c>
    </row>
    <row r="375" spans="1:36" s="362" customFormat="1" ht="14.1" customHeight="1" x14ac:dyDescent="0.15">
      <c r="B375" s="376" t="s">
        <v>1361</v>
      </c>
      <c r="C375" s="377"/>
      <c r="D375" s="377"/>
      <c r="E375" s="377"/>
      <c r="F375" s="377"/>
      <c r="G375" s="377"/>
      <c r="H375" s="377"/>
      <c r="I375" s="377"/>
      <c r="J375" s="401"/>
      <c r="K375" s="401"/>
      <c r="L375" s="401"/>
      <c r="M375" s="401"/>
      <c r="N375" s="377"/>
      <c r="O375" s="377"/>
      <c r="P375" s="380"/>
      <c r="Q375" s="380"/>
      <c r="R375" s="380"/>
      <c r="S375" s="380"/>
      <c r="T375" s="380"/>
      <c r="U375" s="380"/>
      <c r="V375" s="380"/>
      <c r="W375" s="380"/>
      <c r="X375" s="380"/>
      <c r="Y375" s="380"/>
      <c r="Z375" s="380"/>
      <c r="AA375" s="380"/>
      <c r="AB375" s="380"/>
      <c r="AC375" s="380"/>
      <c r="AD375" s="380"/>
      <c r="AE375" s="380"/>
      <c r="AF375" s="380"/>
      <c r="AG375" s="381"/>
      <c r="AJ375" s="464">
        <v>1</v>
      </c>
    </row>
    <row r="376" spans="1:36" s="362" customFormat="1" ht="14.1" customHeight="1" x14ac:dyDescent="0.15">
      <c r="B376" s="395"/>
      <c r="C376" s="396"/>
      <c r="D376" s="860">
        <f>入力シート!B320</f>
        <v>0</v>
      </c>
      <c r="E376" s="860"/>
      <c r="F376" s="860"/>
      <c r="G376" s="860"/>
      <c r="H376" s="860"/>
      <c r="I376" s="860"/>
      <c r="J376" s="860"/>
      <c r="K376" s="860"/>
      <c r="L376" s="860"/>
      <c r="M376" s="860"/>
      <c r="N376" s="860"/>
      <c r="O376" s="860"/>
      <c r="P376" s="860"/>
      <c r="Q376" s="860"/>
      <c r="R376" s="860"/>
      <c r="S376" s="860"/>
      <c r="T376" s="860"/>
      <c r="U376" s="860"/>
      <c r="V376" s="860"/>
      <c r="W376" s="860"/>
      <c r="X376" s="860"/>
      <c r="Y376" s="860"/>
      <c r="Z376" s="860"/>
      <c r="AA376" s="860"/>
      <c r="AB376" s="860"/>
      <c r="AC376" s="860"/>
      <c r="AD376" s="860"/>
      <c r="AE376" s="860"/>
      <c r="AF376" s="374"/>
      <c r="AG376" s="375"/>
      <c r="AJ376" s="464">
        <v>1</v>
      </c>
    </row>
    <row r="377" spans="1:36" s="362" customFormat="1" ht="14.1" customHeight="1" x14ac:dyDescent="0.15">
      <c r="B377" s="397"/>
      <c r="C377" s="398"/>
      <c r="D377" s="861"/>
      <c r="E377" s="861"/>
      <c r="F377" s="861"/>
      <c r="G377" s="861"/>
      <c r="H377" s="861"/>
      <c r="I377" s="861"/>
      <c r="J377" s="861"/>
      <c r="K377" s="861"/>
      <c r="L377" s="861"/>
      <c r="M377" s="861"/>
      <c r="N377" s="861"/>
      <c r="O377" s="861"/>
      <c r="P377" s="861"/>
      <c r="Q377" s="861"/>
      <c r="R377" s="861"/>
      <c r="S377" s="861"/>
      <c r="T377" s="861"/>
      <c r="U377" s="861"/>
      <c r="V377" s="861"/>
      <c r="W377" s="861"/>
      <c r="X377" s="861"/>
      <c r="Y377" s="861"/>
      <c r="Z377" s="861"/>
      <c r="AA377" s="861"/>
      <c r="AB377" s="861"/>
      <c r="AC377" s="861"/>
      <c r="AD377" s="861"/>
      <c r="AE377" s="861"/>
      <c r="AF377" s="383"/>
      <c r="AG377" s="384"/>
      <c r="AJ377" s="464">
        <v>1</v>
      </c>
    </row>
    <row r="378" spans="1:36" s="362" customFormat="1" ht="14.1" customHeight="1" x14ac:dyDescent="0.15">
      <c r="AJ378" s="464">
        <v>1</v>
      </c>
    </row>
    <row r="379" spans="1:36" s="362" customFormat="1" ht="14.1" customHeight="1" x14ac:dyDescent="0.15">
      <c r="A379" s="387" t="s">
        <v>482</v>
      </c>
      <c r="B379" s="387"/>
      <c r="C379" s="387"/>
      <c r="D379" s="387"/>
      <c r="E379" s="387"/>
      <c r="F379" s="387"/>
      <c r="G379" s="387"/>
      <c r="H379" s="387"/>
      <c r="I379" s="387"/>
      <c r="J379" s="387"/>
      <c r="K379" s="387"/>
      <c r="L379" s="387"/>
      <c r="M379" s="387"/>
      <c r="N379" s="387"/>
      <c r="O379" s="387"/>
      <c r="P379" s="387"/>
      <c r="Q379" s="387"/>
      <c r="R379" s="387"/>
      <c r="S379" s="387"/>
      <c r="T379" s="387"/>
      <c r="U379" s="387"/>
      <c r="V379" s="387"/>
      <c r="W379" s="387"/>
      <c r="X379" s="387"/>
      <c r="Y379" s="387"/>
      <c r="Z379" s="387"/>
      <c r="AA379" s="387"/>
      <c r="AB379" s="387"/>
      <c r="AC379" s="387"/>
      <c r="AD379" s="387"/>
      <c r="AE379" s="387"/>
      <c r="AF379" s="387"/>
      <c r="AG379" s="387"/>
      <c r="AH379" s="387"/>
      <c r="AI379" s="387"/>
      <c r="AJ379" s="464">
        <v>1</v>
      </c>
    </row>
    <row r="380" spans="1:36" s="362" customFormat="1" ht="14.1" customHeight="1" x14ac:dyDescent="0.15">
      <c r="A380" s="386">
        <v>1</v>
      </c>
      <c r="B380" s="871" t="s">
        <v>1149</v>
      </c>
      <c r="C380" s="871"/>
      <c r="D380" s="871"/>
      <c r="E380" s="871"/>
      <c r="F380" s="871"/>
      <c r="G380" s="871"/>
      <c r="H380" s="871"/>
      <c r="I380" s="871"/>
      <c r="J380" s="871"/>
      <c r="K380" s="871"/>
      <c r="L380" s="871"/>
      <c r="M380" s="871"/>
      <c r="N380" s="871"/>
      <c r="O380" s="871"/>
      <c r="P380" s="871"/>
      <c r="Q380" s="871"/>
      <c r="R380" s="871"/>
      <c r="S380" s="871"/>
      <c r="T380" s="871"/>
      <c r="U380" s="871"/>
      <c r="V380" s="871"/>
      <c r="W380" s="871"/>
      <c r="X380" s="871"/>
      <c r="Y380" s="871"/>
      <c r="Z380" s="871"/>
      <c r="AA380" s="871"/>
      <c r="AB380" s="871"/>
      <c r="AC380" s="871"/>
      <c r="AD380" s="871"/>
      <c r="AE380" s="871"/>
      <c r="AF380" s="871"/>
      <c r="AG380" s="871"/>
      <c r="AH380" s="871"/>
      <c r="AI380" s="404"/>
      <c r="AJ380" s="464">
        <v>1</v>
      </c>
    </row>
    <row r="381" spans="1:36" s="362" customFormat="1" ht="14.1" customHeight="1" x14ac:dyDescent="0.15">
      <c r="A381" s="405"/>
      <c r="B381" s="871"/>
      <c r="C381" s="871"/>
      <c r="D381" s="871"/>
      <c r="E381" s="871"/>
      <c r="F381" s="871"/>
      <c r="G381" s="871"/>
      <c r="H381" s="871"/>
      <c r="I381" s="871"/>
      <c r="J381" s="871"/>
      <c r="K381" s="871"/>
      <c r="L381" s="871"/>
      <c r="M381" s="871"/>
      <c r="N381" s="871"/>
      <c r="O381" s="871"/>
      <c r="P381" s="871"/>
      <c r="Q381" s="871"/>
      <c r="R381" s="871"/>
      <c r="S381" s="871"/>
      <c r="T381" s="871"/>
      <c r="U381" s="871"/>
      <c r="V381" s="871"/>
      <c r="W381" s="871"/>
      <c r="X381" s="871"/>
      <c r="Y381" s="871"/>
      <c r="Z381" s="871"/>
      <c r="AA381" s="871"/>
      <c r="AB381" s="871"/>
      <c r="AC381" s="871"/>
      <c r="AD381" s="871"/>
      <c r="AE381" s="871"/>
      <c r="AF381" s="871"/>
      <c r="AG381" s="871"/>
      <c r="AH381" s="871"/>
      <c r="AI381" s="404"/>
      <c r="AJ381" s="464">
        <v>1</v>
      </c>
    </row>
    <row r="382" spans="1:36" s="362" customFormat="1" ht="14.1" customHeight="1" x14ac:dyDescent="0.15">
      <c r="A382" s="386">
        <v>2</v>
      </c>
      <c r="B382" s="871" t="s">
        <v>1150</v>
      </c>
      <c r="C382" s="871"/>
      <c r="D382" s="871"/>
      <c r="E382" s="871"/>
      <c r="F382" s="871"/>
      <c r="G382" s="871"/>
      <c r="H382" s="871"/>
      <c r="I382" s="871"/>
      <c r="J382" s="871"/>
      <c r="K382" s="871"/>
      <c r="L382" s="871"/>
      <c r="M382" s="871"/>
      <c r="N382" s="871"/>
      <c r="O382" s="871"/>
      <c r="P382" s="871"/>
      <c r="Q382" s="871"/>
      <c r="R382" s="871"/>
      <c r="S382" s="871"/>
      <c r="T382" s="871"/>
      <c r="U382" s="871"/>
      <c r="V382" s="871"/>
      <c r="W382" s="871"/>
      <c r="X382" s="871"/>
      <c r="Y382" s="871"/>
      <c r="Z382" s="871"/>
      <c r="AA382" s="871"/>
      <c r="AB382" s="871"/>
      <c r="AC382" s="871"/>
      <c r="AD382" s="871"/>
      <c r="AE382" s="871"/>
      <c r="AF382" s="871"/>
      <c r="AG382" s="871"/>
      <c r="AH382" s="871"/>
      <c r="AI382" s="404"/>
      <c r="AJ382" s="464">
        <v>1</v>
      </c>
    </row>
    <row r="383" spans="1:36" s="362" customFormat="1" ht="14.1" customHeight="1" x14ac:dyDescent="0.15">
      <c r="A383" s="405"/>
      <c r="B383" s="871"/>
      <c r="C383" s="871"/>
      <c r="D383" s="871"/>
      <c r="E383" s="871"/>
      <c r="F383" s="871"/>
      <c r="G383" s="871"/>
      <c r="H383" s="871"/>
      <c r="I383" s="871"/>
      <c r="J383" s="871"/>
      <c r="K383" s="871"/>
      <c r="L383" s="871"/>
      <c r="M383" s="871"/>
      <c r="N383" s="871"/>
      <c r="O383" s="871"/>
      <c r="P383" s="871"/>
      <c r="Q383" s="871"/>
      <c r="R383" s="871"/>
      <c r="S383" s="871"/>
      <c r="T383" s="871"/>
      <c r="U383" s="871"/>
      <c r="V383" s="871"/>
      <c r="W383" s="871"/>
      <c r="X383" s="871"/>
      <c r="Y383" s="871"/>
      <c r="Z383" s="871"/>
      <c r="AA383" s="871"/>
      <c r="AB383" s="871"/>
      <c r="AC383" s="871"/>
      <c r="AD383" s="871"/>
      <c r="AE383" s="871"/>
      <c r="AF383" s="871"/>
      <c r="AG383" s="871"/>
      <c r="AH383" s="871"/>
      <c r="AI383" s="404"/>
      <c r="AJ383" s="464">
        <v>1</v>
      </c>
    </row>
    <row r="384" spans="1:36" s="362" customFormat="1" ht="14.1" customHeight="1" x14ac:dyDescent="0.15">
      <c r="A384" s="386">
        <v>3</v>
      </c>
      <c r="B384" s="871" t="s">
        <v>1151</v>
      </c>
      <c r="C384" s="871"/>
      <c r="D384" s="871"/>
      <c r="E384" s="871"/>
      <c r="F384" s="871"/>
      <c r="G384" s="871"/>
      <c r="H384" s="871"/>
      <c r="I384" s="871"/>
      <c r="J384" s="871"/>
      <c r="K384" s="871"/>
      <c r="L384" s="871"/>
      <c r="M384" s="871"/>
      <c r="N384" s="871"/>
      <c r="O384" s="871"/>
      <c r="P384" s="871"/>
      <c r="Q384" s="871"/>
      <c r="R384" s="871"/>
      <c r="S384" s="871"/>
      <c r="T384" s="871"/>
      <c r="U384" s="871"/>
      <c r="V384" s="871"/>
      <c r="W384" s="871"/>
      <c r="X384" s="871"/>
      <c r="Y384" s="871"/>
      <c r="Z384" s="871"/>
      <c r="AA384" s="871"/>
      <c r="AB384" s="871"/>
      <c r="AC384" s="871"/>
      <c r="AD384" s="871"/>
      <c r="AE384" s="871"/>
      <c r="AF384" s="871"/>
      <c r="AG384" s="871"/>
      <c r="AH384" s="871"/>
      <c r="AI384" s="404"/>
      <c r="AJ384" s="464">
        <v>1</v>
      </c>
    </row>
    <row r="385" spans="1:36" s="362" customFormat="1" ht="14.1" customHeight="1" x14ac:dyDescent="0.15">
      <c r="A385" s="406"/>
      <c r="B385" s="871"/>
      <c r="C385" s="871"/>
      <c r="D385" s="871"/>
      <c r="E385" s="871"/>
      <c r="F385" s="871"/>
      <c r="G385" s="871"/>
      <c r="H385" s="871"/>
      <c r="I385" s="871"/>
      <c r="J385" s="871"/>
      <c r="K385" s="871"/>
      <c r="L385" s="871"/>
      <c r="M385" s="871"/>
      <c r="N385" s="871"/>
      <c r="O385" s="871"/>
      <c r="P385" s="871"/>
      <c r="Q385" s="871"/>
      <c r="R385" s="871"/>
      <c r="S385" s="871"/>
      <c r="T385" s="871"/>
      <c r="U385" s="871"/>
      <c r="V385" s="871"/>
      <c r="W385" s="871"/>
      <c r="X385" s="871"/>
      <c r="Y385" s="871"/>
      <c r="Z385" s="871"/>
      <c r="AA385" s="871"/>
      <c r="AB385" s="871"/>
      <c r="AC385" s="871"/>
      <c r="AD385" s="871"/>
      <c r="AE385" s="871"/>
      <c r="AF385" s="871"/>
      <c r="AG385" s="871"/>
      <c r="AH385" s="871"/>
      <c r="AI385" s="404"/>
      <c r="AJ385" s="464">
        <v>1</v>
      </c>
    </row>
    <row r="386" spans="1:36" s="362" customFormat="1" ht="14.1" customHeight="1" x14ac:dyDescent="0.15">
      <c r="A386" s="386">
        <v>4</v>
      </c>
      <c r="B386" s="823" t="s">
        <v>1365</v>
      </c>
      <c r="C386" s="823"/>
      <c r="D386" s="823"/>
      <c r="E386" s="823"/>
      <c r="F386" s="823"/>
      <c r="G386" s="823"/>
      <c r="H386" s="823"/>
      <c r="I386" s="823"/>
      <c r="J386" s="823"/>
      <c r="K386" s="823"/>
      <c r="L386" s="823"/>
      <c r="M386" s="823"/>
      <c r="N386" s="823"/>
      <c r="O386" s="823"/>
      <c r="P386" s="823"/>
      <c r="Q386" s="823"/>
      <c r="R386" s="823"/>
      <c r="S386" s="823"/>
      <c r="T386" s="823"/>
      <c r="U386" s="823"/>
      <c r="V386" s="823"/>
      <c r="W386" s="823"/>
      <c r="X386" s="823"/>
      <c r="Y386" s="823"/>
      <c r="Z386" s="823"/>
      <c r="AA386" s="823"/>
      <c r="AB386" s="823"/>
      <c r="AC386" s="823"/>
      <c r="AD386" s="823"/>
      <c r="AE386" s="823"/>
      <c r="AF386" s="823"/>
      <c r="AG386" s="823"/>
      <c r="AH386" s="823"/>
      <c r="AI386" s="407"/>
      <c r="AJ386" s="464">
        <v>1</v>
      </c>
    </row>
    <row r="387" spans="1:36" s="362" customFormat="1" ht="14.1" customHeight="1" x14ac:dyDescent="0.15">
      <c r="A387" s="408"/>
      <c r="B387" s="823"/>
      <c r="C387" s="823"/>
      <c r="D387" s="823"/>
      <c r="E387" s="823"/>
      <c r="F387" s="823"/>
      <c r="G387" s="823"/>
      <c r="H387" s="823"/>
      <c r="I387" s="823"/>
      <c r="J387" s="823"/>
      <c r="K387" s="823"/>
      <c r="L387" s="823"/>
      <c r="M387" s="823"/>
      <c r="N387" s="823"/>
      <c r="O387" s="823"/>
      <c r="P387" s="823"/>
      <c r="Q387" s="823"/>
      <c r="R387" s="823"/>
      <c r="S387" s="823"/>
      <c r="T387" s="823"/>
      <c r="U387" s="823"/>
      <c r="V387" s="823"/>
      <c r="W387" s="823"/>
      <c r="X387" s="823"/>
      <c r="Y387" s="823"/>
      <c r="Z387" s="823"/>
      <c r="AA387" s="823"/>
      <c r="AB387" s="823"/>
      <c r="AC387" s="823"/>
      <c r="AD387" s="823"/>
      <c r="AE387" s="823"/>
      <c r="AF387" s="823"/>
      <c r="AG387" s="823"/>
      <c r="AH387" s="823"/>
      <c r="AI387" s="407"/>
      <c r="AJ387" s="464">
        <v>1</v>
      </c>
    </row>
    <row r="388" spans="1:36" s="362" customFormat="1" ht="14.1" customHeight="1" x14ac:dyDescent="0.15">
      <c r="A388" s="408"/>
      <c r="B388" s="823"/>
      <c r="C388" s="823"/>
      <c r="D388" s="823"/>
      <c r="E388" s="823"/>
      <c r="F388" s="823"/>
      <c r="G388" s="823"/>
      <c r="H388" s="823"/>
      <c r="I388" s="823"/>
      <c r="J388" s="823"/>
      <c r="K388" s="823"/>
      <c r="L388" s="823"/>
      <c r="M388" s="823"/>
      <c r="N388" s="823"/>
      <c r="O388" s="823"/>
      <c r="P388" s="823"/>
      <c r="Q388" s="823"/>
      <c r="R388" s="823"/>
      <c r="S388" s="823"/>
      <c r="T388" s="823"/>
      <c r="U388" s="823"/>
      <c r="V388" s="823"/>
      <c r="W388" s="823"/>
      <c r="X388" s="823"/>
      <c r="Y388" s="823"/>
      <c r="Z388" s="823"/>
      <c r="AA388" s="823"/>
      <c r="AB388" s="823"/>
      <c r="AC388" s="823"/>
      <c r="AD388" s="823"/>
      <c r="AE388" s="823"/>
      <c r="AF388" s="823"/>
      <c r="AG388" s="823"/>
      <c r="AH388" s="823"/>
      <c r="AI388" s="407"/>
      <c r="AJ388" s="464">
        <v>1</v>
      </c>
    </row>
    <row r="389" spans="1:36" s="362" customFormat="1" ht="14.1" customHeight="1" x14ac:dyDescent="0.15">
      <c r="A389" s="408"/>
      <c r="B389" s="823"/>
      <c r="C389" s="823"/>
      <c r="D389" s="823"/>
      <c r="E389" s="823"/>
      <c r="F389" s="823"/>
      <c r="G389" s="823"/>
      <c r="H389" s="823"/>
      <c r="I389" s="823"/>
      <c r="J389" s="823"/>
      <c r="K389" s="823"/>
      <c r="L389" s="823"/>
      <c r="M389" s="823"/>
      <c r="N389" s="823"/>
      <c r="O389" s="823"/>
      <c r="P389" s="823"/>
      <c r="Q389" s="823"/>
      <c r="R389" s="823"/>
      <c r="S389" s="823"/>
      <c r="T389" s="823"/>
      <c r="U389" s="823"/>
      <c r="V389" s="823"/>
      <c r="W389" s="823"/>
      <c r="X389" s="823"/>
      <c r="Y389" s="823"/>
      <c r="Z389" s="823"/>
      <c r="AA389" s="823"/>
      <c r="AB389" s="823"/>
      <c r="AC389" s="823"/>
      <c r="AD389" s="823"/>
      <c r="AE389" s="823"/>
      <c r="AF389" s="823"/>
      <c r="AG389" s="823"/>
      <c r="AH389" s="823"/>
      <c r="AI389" s="407"/>
      <c r="AJ389" s="464">
        <v>1</v>
      </c>
    </row>
    <row r="390" spans="1:36" s="362" customFormat="1" ht="14.1" customHeight="1" x14ac:dyDescent="0.15">
      <c r="A390" s="387">
        <v>5</v>
      </c>
      <c r="B390" s="823" t="s">
        <v>1364</v>
      </c>
      <c r="C390" s="823"/>
      <c r="D390" s="823"/>
      <c r="E390" s="823"/>
      <c r="F390" s="823"/>
      <c r="G390" s="823"/>
      <c r="H390" s="823"/>
      <c r="I390" s="823"/>
      <c r="J390" s="823"/>
      <c r="K390" s="823"/>
      <c r="L390" s="823"/>
      <c r="M390" s="823"/>
      <c r="N390" s="823"/>
      <c r="O390" s="823"/>
      <c r="P390" s="823"/>
      <c r="Q390" s="823"/>
      <c r="R390" s="823"/>
      <c r="S390" s="823"/>
      <c r="T390" s="823"/>
      <c r="U390" s="823"/>
      <c r="V390" s="823"/>
      <c r="W390" s="823"/>
      <c r="X390" s="823"/>
      <c r="Y390" s="823"/>
      <c r="Z390" s="823"/>
      <c r="AA390" s="823"/>
      <c r="AB390" s="823"/>
      <c r="AC390" s="823"/>
      <c r="AD390" s="823"/>
      <c r="AE390" s="823"/>
      <c r="AF390" s="823"/>
      <c r="AG390" s="823"/>
      <c r="AH390" s="823"/>
      <c r="AI390" s="472"/>
      <c r="AJ390" s="505">
        <v>1</v>
      </c>
    </row>
    <row r="391" spans="1:36" s="362" customFormat="1" ht="14.1" customHeight="1" x14ac:dyDescent="0.15">
      <c r="A391" s="408"/>
      <c r="B391" s="823"/>
      <c r="C391" s="823"/>
      <c r="D391" s="823"/>
      <c r="E391" s="823"/>
      <c r="F391" s="823"/>
      <c r="G391" s="823"/>
      <c r="H391" s="823"/>
      <c r="I391" s="823"/>
      <c r="J391" s="823"/>
      <c r="K391" s="823"/>
      <c r="L391" s="823"/>
      <c r="M391" s="823"/>
      <c r="N391" s="823"/>
      <c r="O391" s="823"/>
      <c r="P391" s="823"/>
      <c r="Q391" s="823"/>
      <c r="R391" s="823"/>
      <c r="S391" s="823"/>
      <c r="T391" s="823"/>
      <c r="U391" s="823"/>
      <c r="V391" s="823"/>
      <c r="W391" s="823"/>
      <c r="X391" s="823"/>
      <c r="Y391" s="823"/>
      <c r="Z391" s="823"/>
      <c r="AA391" s="823"/>
      <c r="AB391" s="823"/>
      <c r="AC391" s="823"/>
      <c r="AD391" s="823"/>
      <c r="AE391" s="823"/>
      <c r="AF391" s="823"/>
      <c r="AG391" s="823"/>
      <c r="AH391" s="823"/>
      <c r="AI391" s="472"/>
      <c r="AJ391" s="505">
        <v>1</v>
      </c>
    </row>
    <row r="392" spans="1:36" s="362" customFormat="1" ht="14.1" customHeight="1" x14ac:dyDescent="0.15">
      <c r="A392" s="387">
        <v>6</v>
      </c>
      <c r="B392" s="823" t="s">
        <v>1366</v>
      </c>
      <c r="C392" s="823"/>
      <c r="D392" s="823"/>
      <c r="E392" s="823"/>
      <c r="F392" s="823"/>
      <c r="G392" s="823"/>
      <c r="H392" s="823"/>
      <c r="I392" s="823"/>
      <c r="J392" s="823"/>
      <c r="K392" s="823"/>
      <c r="L392" s="823"/>
      <c r="M392" s="823"/>
      <c r="N392" s="823"/>
      <c r="O392" s="823"/>
      <c r="P392" s="823"/>
      <c r="Q392" s="823"/>
      <c r="R392" s="823"/>
      <c r="S392" s="823"/>
      <c r="T392" s="823"/>
      <c r="U392" s="823"/>
      <c r="V392" s="823"/>
      <c r="W392" s="823"/>
      <c r="X392" s="823"/>
      <c r="Y392" s="823"/>
      <c r="Z392" s="823"/>
      <c r="AA392" s="823"/>
      <c r="AB392" s="823"/>
      <c r="AC392" s="823"/>
      <c r="AD392" s="823"/>
      <c r="AE392" s="823"/>
      <c r="AF392" s="823"/>
      <c r="AG392" s="823"/>
      <c r="AH392" s="823"/>
      <c r="AI392" s="472"/>
      <c r="AJ392" s="505">
        <v>1</v>
      </c>
    </row>
    <row r="393" spans="1:36" s="362" customFormat="1" ht="14.1" customHeight="1" x14ac:dyDescent="0.15">
      <c r="A393" s="408"/>
      <c r="B393" s="823"/>
      <c r="C393" s="823"/>
      <c r="D393" s="823"/>
      <c r="E393" s="823"/>
      <c r="F393" s="823"/>
      <c r="G393" s="823"/>
      <c r="H393" s="823"/>
      <c r="I393" s="823"/>
      <c r="J393" s="823"/>
      <c r="K393" s="823"/>
      <c r="L393" s="823"/>
      <c r="M393" s="823"/>
      <c r="N393" s="823"/>
      <c r="O393" s="823"/>
      <c r="P393" s="823"/>
      <c r="Q393" s="823"/>
      <c r="R393" s="823"/>
      <c r="S393" s="823"/>
      <c r="T393" s="823"/>
      <c r="U393" s="823"/>
      <c r="V393" s="823"/>
      <c r="W393" s="823"/>
      <c r="X393" s="823"/>
      <c r="Y393" s="823"/>
      <c r="Z393" s="823"/>
      <c r="AA393" s="823"/>
      <c r="AB393" s="823"/>
      <c r="AC393" s="823"/>
      <c r="AD393" s="823"/>
      <c r="AE393" s="823"/>
      <c r="AF393" s="823"/>
      <c r="AG393" s="823"/>
      <c r="AH393" s="823"/>
      <c r="AI393" s="472"/>
      <c r="AJ393" s="505">
        <v>1</v>
      </c>
    </row>
    <row r="394" spans="1:36" s="362" customFormat="1" ht="14.1" customHeight="1" x14ac:dyDescent="0.15">
      <c r="B394" s="823"/>
      <c r="C394" s="823"/>
      <c r="D394" s="823"/>
      <c r="E394" s="823"/>
      <c r="F394" s="823"/>
      <c r="G394" s="823"/>
      <c r="H394" s="823"/>
      <c r="I394" s="823"/>
      <c r="J394" s="823"/>
      <c r="K394" s="823"/>
      <c r="L394" s="823"/>
      <c r="M394" s="823"/>
      <c r="N394" s="823"/>
      <c r="O394" s="823"/>
      <c r="P394" s="823"/>
      <c r="Q394" s="823"/>
      <c r="R394" s="823"/>
      <c r="S394" s="823"/>
      <c r="T394" s="823"/>
      <c r="U394" s="823"/>
      <c r="V394" s="823"/>
      <c r="W394" s="823"/>
      <c r="X394" s="823"/>
      <c r="Y394" s="823"/>
      <c r="Z394" s="823"/>
      <c r="AA394" s="823"/>
      <c r="AB394" s="823"/>
      <c r="AC394" s="823"/>
      <c r="AD394" s="823"/>
      <c r="AE394" s="823"/>
      <c r="AF394" s="823"/>
      <c r="AG394" s="823"/>
      <c r="AH394" s="823"/>
      <c r="AI394" s="472"/>
      <c r="AJ394" s="505">
        <v>1</v>
      </c>
    </row>
    <row r="395" spans="1:36" s="362" customFormat="1" ht="14.1" customHeight="1" x14ac:dyDescent="0.15">
      <c r="A395" s="387">
        <v>7</v>
      </c>
      <c r="B395" s="823" t="s">
        <v>1367</v>
      </c>
      <c r="C395" s="823"/>
      <c r="D395" s="823"/>
      <c r="E395" s="823"/>
      <c r="F395" s="823"/>
      <c r="G395" s="823"/>
      <c r="H395" s="823"/>
      <c r="I395" s="823"/>
      <c r="J395" s="823"/>
      <c r="K395" s="823"/>
      <c r="L395" s="823"/>
      <c r="M395" s="823"/>
      <c r="N395" s="823"/>
      <c r="O395" s="823"/>
      <c r="P395" s="823"/>
      <c r="Q395" s="823"/>
      <c r="R395" s="823"/>
      <c r="S395" s="823"/>
      <c r="T395" s="823"/>
      <c r="U395" s="823"/>
      <c r="V395" s="823"/>
      <c r="W395" s="823"/>
      <c r="X395" s="823"/>
      <c r="Y395" s="823"/>
      <c r="Z395" s="823"/>
      <c r="AA395" s="823"/>
      <c r="AB395" s="823"/>
      <c r="AC395" s="823"/>
      <c r="AD395" s="823"/>
      <c r="AE395" s="823"/>
      <c r="AF395" s="823"/>
      <c r="AG395" s="823"/>
      <c r="AH395" s="823"/>
      <c r="AI395" s="407"/>
      <c r="AJ395" s="464">
        <v>1</v>
      </c>
    </row>
    <row r="396" spans="1:36" s="362" customFormat="1" ht="14.1" customHeight="1" x14ac:dyDescent="0.15">
      <c r="A396" s="409"/>
      <c r="B396" s="823"/>
      <c r="C396" s="823"/>
      <c r="D396" s="823"/>
      <c r="E396" s="823"/>
      <c r="F396" s="823"/>
      <c r="G396" s="823"/>
      <c r="H396" s="823"/>
      <c r="I396" s="823"/>
      <c r="J396" s="823"/>
      <c r="K396" s="823"/>
      <c r="L396" s="823"/>
      <c r="M396" s="823"/>
      <c r="N396" s="823"/>
      <c r="O396" s="823"/>
      <c r="P396" s="823"/>
      <c r="Q396" s="823"/>
      <c r="R396" s="823"/>
      <c r="S396" s="823"/>
      <c r="T396" s="823"/>
      <c r="U396" s="823"/>
      <c r="V396" s="823"/>
      <c r="W396" s="823"/>
      <c r="X396" s="823"/>
      <c r="Y396" s="823"/>
      <c r="Z396" s="823"/>
      <c r="AA396" s="823"/>
      <c r="AB396" s="823"/>
      <c r="AC396" s="823"/>
      <c r="AD396" s="823"/>
      <c r="AE396" s="823"/>
      <c r="AF396" s="823"/>
      <c r="AG396" s="823"/>
      <c r="AH396" s="823"/>
      <c r="AI396" s="407"/>
      <c r="AJ396" s="464">
        <v>1</v>
      </c>
    </row>
    <row r="397" spans="1:36" s="362" customFormat="1" ht="14.1" customHeight="1" x14ac:dyDescent="0.15">
      <c r="A397" s="387"/>
      <c r="B397" s="410"/>
      <c r="C397" s="823" t="s">
        <v>1152</v>
      </c>
      <c r="D397" s="823"/>
      <c r="E397" s="823"/>
      <c r="F397" s="823"/>
      <c r="G397" s="823"/>
      <c r="H397" s="823"/>
      <c r="I397" s="823"/>
      <c r="J397" s="823"/>
      <c r="K397" s="823"/>
      <c r="L397" s="823"/>
      <c r="M397" s="823"/>
      <c r="N397" s="823"/>
      <c r="O397" s="823"/>
      <c r="P397" s="823"/>
      <c r="Q397" s="823"/>
      <c r="R397" s="823"/>
      <c r="S397" s="823"/>
      <c r="T397" s="823"/>
      <c r="U397" s="823"/>
      <c r="V397" s="823"/>
      <c r="W397" s="823"/>
      <c r="X397" s="823"/>
      <c r="Y397" s="823"/>
      <c r="Z397" s="823"/>
      <c r="AA397" s="823"/>
      <c r="AB397" s="823"/>
      <c r="AC397" s="823"/>
      <c r="AD397" s="823"/>
      <c r="AE397" s="823"/>
      <c r="AF397" s="823"/>
      <c r="AG397" s="823"/>
      <c r="AH397" s="823"/>
      <c r="AI397" s="407"/>
      <c r="AJ397" s="464">
        <v>1</v>
      </c>
    </row>
    <row r="398" spans="1:36" s="362" customFormat="1" ht="14.1" customHeight="1" x14ac:dyDescent="0.15">
      <c r="A398" s="411"/>
      <c r="B398" s="410"/>
      <c r="C398" s="823"/>
      <c r="D398" s="823"/>
      <c r="E398" s="823"/>
      <c r="F398" s="823"/>
      <c r="G398" s="823"/>
      <c r="H398" s="823"/>
      <c r="I398" s="823"/>
      <c r="J398" s="823"/>
      <c r="K398" s="823"/>
      <c r="L398" s="823"/>
      <c r="M398" s="823"/>
      <c r="N398" s="823"/>
      <c r="O398" s="823"/>
      <c r="P398" s="823"/>
      <c r="Q398" s="823"/>
      <c r="R398" s="823"/>
      <c r="S398" s="823"/>
      <c r="T398" s="823"/>
      <c r="U398" s="823"/>
      <c r="V398" s="823"/>
      <c r="W398" s="823"/>
      <c r="X398" s="823"/>
      <c r="Y398" s="823"/>
      <c r="Z398" s="823"/>
      <c r="AA398" s="823"/>
      <c r="AB398" s="823"/>
      <c r="AC398" s="823"/>
      <c r="AD398" s="823"/>
      <c r="AE398" s="823"/>
      <c r="AF398" s="823"/>
      <c r="AG398" s="823"/>
      <c r="AH398" s="823"/>
      <c r="AI398" s="407"/>
      <c r="AJ398" s="464">
        <v>1</v>
      </c>
    </row>
    <row r="399" spans="1:36" s="362" customFormat="1" ht="14.1" customHeight="1" x14ac:dyDescent="0.15">
      <c r="A399" s="411"/>
      <c r="B399" s="410"/>
      <c r="C399" s="823"/>
      <c r="D399" s="823"/>
      <c r="E399" s="823"/>
      <c r="F399" s="823"/>
      <c r="G399" s="823"/>
      <c r="H399" s="823"/>
      <c r="I399" s="823"/>
      <c r="J399" s="823"/>
      <c r="K399" s="823"/>
      <c r="L399" s="823"/>
      <c r="M399" s="823"/>
      <c r="N399" s="823"/>
      <c r="O399" s="823"/>
      <c r="P399" s="823"/>
      <c r="Q399" s="823"/>
      <c r="R399" s="823"/>
      <c r="S399" s="823"/>
      <c r="T399" s="823"/>
      <c r="U399" s="823"/>
      <c r="V399" s="823"/>
      <c r="W399" s="823"/>
      <c r="X399" s="823"/>
      <c r="Y399" s="823"/>
      <c r="Z399" s="823"/>
      <c r="AA399" s="823"/>
      <c r="AB399" s="823"/>
      <c r="AC399" s="823"/>
      <c r="AD399" s="823"/>
      <c r="AE399" s="823"/>
      <c r="AF399" s="823"/>
      <c r="AG399" s="823"/>
      <c r="AH399" s="823"/>
      <c r="AI399" s="407"/>
      <c r="AJ399" s="464">
        <v>1</v>
      </c>
    </row>
    <row r="400" spans="1:36" s="362" customFormat="1" ht="14.1" customHeight="1" x14ac:dyDescent="0.15">
      <c r="A400" s="387"/>
      <c r="B400" s="387"/>
      <c r="C400" s="823" t="s">
        <v>1153</v>
      </c>
      <c r="D400" s="823"/>
      <c r="E400" s="823"/>
      <c r="F400" s="823"/>
      <c r="G400" s="823"/>
      <c r="H400" s="823"/>
      <c r="I400" s="823"/>
      <c r="J400" s="823"/>
      <c r="K400" s="823"/>
      <c r="L400" s="823"/>
      <c r="M400" s="823"/>
      <c r="N400" s="823"/>
      <c r="O400" s="823"/>
      <c r="P400" s="823"/>
      <c r="Q400" s="823"/>
      <c r="R400" s="823"/>
      <c r="S400" s="823"/>
      <c r="T400" s="823"/>
      <c r="U400" s="823"/>
      <c r="V400" s="823"/>
      <c r="W400" s="823"/>
      <c r="X400" s="823"/>
      <c r="Y400" s="823"/>
      <c r="Z400" s="823"/>
      <c r="AA400" s="823"/>
      <c r="AB400" s="823"/>
      <c r="AC400" s="823"/>
      <c r="AD400" s="823"/>
      <c r="AE400" s="823"/>
      <c r="AF400" s="823"/>
      <c r="AG400" s="823"/>
      <c r="AH400" s="823"/>
      <c r="AI400" s="407"/>
      <c r="AJ400" s="464">
        <v>1</v>
      </c>
    </row>
    <row r="401" spans="1:36" s="362" customFormat="1" ht="14.1" customHeight="1" x14ac:dyDescent="0.15">
      <c r="A401" s="411"/>
      <c r="B401" s="387"/>
      <c r="C401" s="823"/>
      <c r="D401" s="823"/>
      <c r="E401" s="823"/>
      <c r="F401" s="823"/>
      <c r="G401" s="823"/>
      <c r="H401" s="823"/>
      <c r="I401" s="823"/>
      <c r="J401" s="823"/>
      <c r="K401" s="823"/>
      <c r="L401" s="823"/>
      <c r="M401" s="823"/>
      <c r="N401" s="823"/>
      <c r="O401" s="823"/>
      <c r="P401" s="823"/>
      <c r="Q401" s="823"/>
      <c r="R401" s="823"/>
      <c r="S401" s="823"/>
      <c r="T401" s="823"/>
      <c r="U401" s="823"/>
      <c r="V401" s="823"/>
      <c r="W401" s="823"/>
      <c r="X401" s="823"/>
      <c r="Y401" s="823"/>
      <c r="Z401" s="823"/>
      <c r="AA401" s="823"/>
      <c r="AB401" s="823"/>
      <c r="AC401" s="823"/>
      <c r="AD401" s="823"/>
      <c r="AE401" s="823"/>
      <c r="AF401" s="823"/>
      <c r="AG401" s="823"/>
      <c r="AH401" s="823"/>
      <c r="AI401" s="407"/>
      <c r="AJ401" s="464">
        <v>1</v>
      </c>
    </row>
    <row r="402" spans="1:36" s="362" customFormat="1" ht="14.1" customHeight="1" x14ac:dyDescent="0.15">
      <c r="A402" s="411"/>
      <c r="B402" s="387"/>
      <c r="C402" s="823"/>
      <c r="D402" s="823"/>
      <c r="E402" s="823"/>
      <c r="F402" s="823"/>
      <c r="G402" s="823"/>
      <c r="H402" s="823"/>
      <c r="I402" s="823"/>
      <c r="J402" s="823"/>
      <c r="K402" s="823"/>
      <c r="L402" s="823"/>
      <c r="M402" s="823"/>
      <c r="N402" s="823"/>
      <c r="O402" s="823"/>
      <c r="P402" s="823"/>
      <c r="Q402" s="823"/>
      <c r="R402" s="823"/>
      <c r="S402" s="823"/>
      <c r="T402" s="823"/>
      <c r="U402" s="823"/>
      <c r="V402" s="823"/>
      <c r="W402" s="823"/>
      <c r="X402" s="823"/>
      <c r="Y402" s="823"/>
      <c r="Z402" s="823"/>
      <c r="AA402" s="823"/>
      <c r="AB402" s="823"/>
      <c r="AC402" s="823"/>
      <c r="AD402" s="823"/>
      <c r="AE402" s="823"/>
      <c r="AF402" s="823"/>
      <c r="AG402" s="823"/>
      <c r="AH402" s="823"/>
      <c r="AI402" s="407"/>
      <c r="AJ402" s="464">
        <v>1</v>
      </c>
    </row>
    <row r="403" spans="1:36" s="362" customFormat="1" ht="14.1" customHeight="1" x14ac:dyDescent="0.15">
      <c r="A403" s="411"/>
      <c r="B403" s="387"/>
      <c r="C403" s="823"/>
      <c r="D403" s="823"/>
      <c r="E403" s="823"/>
      <c r="F403" s="823"/>
      <c r="G403" s="823"/>
      <c r="H403" s="823"/>
      <c r="I403" s="823"/>
      <c r="J403" s="823"/>
      <c r="K403" s="823"/>
      <c r="L403" s="823"/>
      <c r="M403" s="823"/>
      <c r="N403" s="823"/>
      <c r="O403" s="823"/>
      <c r="P403" s="823"/>
      <c r="Q403" s="823"/>
      <c r="R403" s="823"/>
      <c r="S403" s="823"/>
      <c r="T403" s="823"/>
      <c r="U403" s="823"/>
      <c r="V403" s="823"/>
      <c r="W403" s="823"/>
      <c r="X403" s="823"/>
      <c r="Y403" s="823"/>
      <c r="Z403" s="823"/>
      <c r="AA403" s="823"/>
      <c r="AB403" s="823"/>
      <c r="AC403" s="823"/>
      <c r="AD403" s="823"/>
      <c r="AE403" s="823"/>
      <c r="AF403" s="823"/>
      <c r="AG403" s="823"/>
      <c r="AH403" s="823"/>
      <c r="AI403" s="407"/>
      <c r="AJ403" s="464">
        <v>1</v>
      </c>
    </row>
    <row r="404" spans="1:36" s="362" customFormat="1" ht="14.1" customHeight="1" x14ac:dyDescent="0.15">
      <c r="A404" s="411"/>
      <c r="B404" s="387"/>
      <c r="C404" s="823"/>
      <c r="D404" s="823"/>
      <c r="E404" s="823"/>
      <c r="F404" s="823"/>
      <c r="G404" s="823"/>
      <c r="H404" s="823"/>
      <c r="I404" s="823"/>
      <c r="J404" s="823"/>
      <c r="K404" s="823"/>
      <c r="L404" s="823"/>
      <c r="M404" s="823"/>
      <c r="N404" s="823"/>
      <c r="O404" s="823"/>
      <c r="P404" s="823"/>
      <c r="Q404" s="823"/>
      <c r="R404" s="823"/>
      <c r="S404" s="823"/>
      <c r="T404" s="823"/>
      <c r="U404" s="823"/>
      <c r="V404" s="823"/>
      <c r="W404" s="823"/>
      <c r="X404" s="823"/>
      <c r="Y404" s="823"/>
      <c r="Z404" s="823"/>
      <c r="AA404" s="823"/>
      <c r="AB404" s="823"/>
      <c r="AC404" s="823"/>
      <c r="AD404" s="823"/>
      <c r="AE404" s="823"/>
      <c r="AF404" s="823"/>
      <c r="AG404" s="823"/>
      <c r="AH404" s="823"/>
      <c r="AI404" s="407"/>
      <c r="AJ404" s="464">
        <v>1</v>
      </c>
    </row>
    <row r="405" spans="1:36" s="362" customFormat="1" ht="14.1" customHeight="1" x14ac:dyDescent="0.15">
      <c r="A405" s="411"/>
      <c r="B405" s="387"/>
      <c r="C405" s="823"/>
      <c r="D405" s="823"/>
      <c r="E405" s="823"/>
      <c r="F405" s="823"/>
      <c r="G405" s="823"/>
      <c r="H405" s="823"/>
      <c r="I405" s="823"/>
      <c r="J405" s="823"/>
      <c r="K405" s="823"/>
      <c r="L405" s="823"/>
      <c r="M405" s="823"/>
      <c r="N405" s="823"/>
      <c r="O405" s="823"/>
      <c r="P405" s="823"/>
      <c r="Q405" s="823"/>
      <c r="R405" s="823"/>
      <c r="S405" s="823"/>
      <c r="T405" s="823"/>
      <c r="U405" s="823"/>
      <c r="V405" s="823"/>
      <c r="W405" s="823"/>
      <c r="X405" s="823"/>
      <c r="Y405" s="823"/>
      <c r="Z405" s="823"/>
      <c r="AA405" s="823"/>
      <c r="AB405" s="823"/>
      <c r="AC405" s="823"/>
      <c r="AD405" s="823"/>
      <c r="AE405" s="823"/>
      <c r="AF405" s="823"/>
      <c r="AG405" s="823"/>
      <c r="AH405" s="823"/>
      <c r="AI405" s="407"/>
      <c r="AJ405" s="464">
        <v>1</v>
      </c>
    </row>
    <row r="406" spans="1:36" s="362" customFormat="1" ht="14.1" customHeight="1" x14ac:dyDescent="0.15">
      <c r="A406" s="411"/>
      <c r="B406" s="387"/>
      <c r="C406" s="823"/>
      <c r="D406" s="823"/>
      <c r="E406" s="823"/>
      <c r="F406" s="823"/>
      <c r="G406" s="823"/>
      <c r="H406" s="823"/>
      <c r="I406" s="823"/>
      <c r="J406" s="823"/>
      <c r="K406" s="823"/>
      <c r="L406" s="823"/>
      <c r="M406" s="823"/>
      <c r="N406" s="823"/>
      <c r="O406" s="823"/>
      <c r="P406" s="823"/>
      <c r="Q406" s="823"/>
      <c r="R406" s="823"/>
      <c r="S406" s="823"/>
      <c r="T406" s="823"/>
      <c r="U406" s="823"/>
      <c r="V406" s="823"/>
      <c r="W406" s="823"/>
      <c r="X406" s="823"/>
      <c r="Y406" s="823"/>
      <c r="Z406" s="823"/>
      <c r="AA406" s="823"/>
      <c r="AB406" s="823"/>
      <c r="AC406" s="823"/>
      <c r="AD406" s="823"/>
      <c r="AE406" s="823"/>
      <c r="AF406" s="823"/>
      <c r="AG406" s="823"/>
      <c r="AH406" s="823"/>
      <c r="AI406" s="407"/>
      <c r="AJ406" s="464">
        <v>1</v>
      </c>
    </row>
    <row r="407" spans="1:36" s="362" customFormat="1" ht="14.1" customHeight="1" x14ac:dyDescent="0.15">
      <c r="A407" s="411"/>
      <c r="B407" s="387"/>
      <c r="C407" s="823"/>
      <c r="D407" s="823"/>
      <c r="E407" s="823"/>
      <c r="F407" s="823"/>
      <c r="G407" s="823"/>
      <c r="H407" s="823"/>
      <c r="I407" s="823"/>
      <c r="J407" s="823"/>
      <c r="K407" s="823"/>
      <c r="L407" s="823"/>
      <c r="M407" s="823"/>
      <c r="N407" s="823"/>
      <c r="O407" s="823"/>
      <c r="P407" s="823"/>
      <c r="Q407" s="823"/>
      <c r="R407" s="823"/>
      <c r="S407" s="823"/>
      <c r="T407" s="823"/>
      <c r="U407" s="823"/>
      <c r="V407" s="823"/>
      <c r="W407" s="823"/>
      <c r="X407" s="823"/>
      <c r="Y407" s="823"/>
      <c r="Z407" s="823"/>
      <c r="AA407" s="823"/>
      <c r="AB407" s="823"/>
      <c r="AC407" s="823"/>
      <c r="AD407" s="823"/>
      <c r="AE407" s="823"/>
      <c r="AF407" s="823"/>
      <c r="AG407" s="823"/>
      <c r="AH407" s="823"/>
      <c r="AI407" s="407"/>
      <c r="AJ407" s="464">
        <v>1</v>
      </c>
    </row>
    <row r="408" spans="1:36" s="362" customFormat="1" ht="14.1" customHeight="1" x14ac:dyDescent="0.15">
      <c r="A408" s="411"/>
      <c r="B408" s="387"/>
      <c r="C408" s="823"/>
      <c r="D408" s="823"/>
      <c r="E408" s="823"/>
      <c r="F408" s="823"/>
      <c r="G408" s="823"/>
      <c r="H408" s="823"/>
      <c r="I408" s="823"/>
      <c r="J408" s="823"/>
      <c r="K408" s="823"/>
      <c r="L408" s="823"/>
      <c r="M408" s="823"/>
      <c r="N408" s="823"/>
      <c r="O408" s="823"/>
      <c r="P408" s="823"/>
      <c r="Q408" s="823"/>
      <c r="R408" s="823"/>
      <c r="S408" s="823"/>
      <c r="T408" s="823"/>
      <c r="U408" s="823"/>
      <c r="V408" s="823"/>
      <c r="W408" s="823"/>
      <c r="X408" s="823"/>
      <c r="Y408" s="823"/>
      <c r="Z408" s="823"/>
      <c r="AA408" s="823"/>
      <c r="AB408" s="823"/>
      <c r="AC408" s="823"/>
      <c r="AD408" s="823"/>
      <c r="AE408" s="823"/>
      <c r="AF408" s="823"/>
      <c r="AG408" s="823"/>
      <c r="AH408" s="823"/>
      <c r="AI408" s="407"/>
      <c r="AJ408" s="464">
        <v>1</v>
      </c>
    </row>
    <row r="409" spans="1:36" s="362" customFormat="1" ht="14.1" customHeight="1" x14ac:dyDescent="0.15">
      <c r="A409" s="411"/>
      <c r="B409" s="412" t="s">
        <v>1154</v>
      </c>
      <c r="C409" s="387"/>
      <c r="D409" s="387"/>
      <c r="E409" s="387"/>
      <c r="F409" s="387"/>
      <c r="G409" s="387"/>
      <c r="H409" s="387"/>
      <c r="I409" s="387"/>
      <c r="J409" s="387"/>
      <c r="K409" s="387"/>
      <c r="L409" s="387"/>
      <c r="M409" s="387"/>
      <c r="N409" s="387"/>
      <c r="O409" s="387"/>
      <c r="P409" s="387"/>
      <c r="Q409" s="387"/>
      <c r="R409" s="387"/>
      <c r="S409" s="387"/>
      <c r="T409" s="387"/>
      <c r="U409" s="387"/>
      <c r="V409" s="387"/>
      <c r="W409" s="387"/>
      <c r="X409" s="387"/>
      <c r="Y409" s="387"/>
      <c r="Z409" s="387"/>
      <c r="AA409" s="387"/>
      <c r="AB409" s="387"/>
      <c r="AC409" s="387"/>
      <c r="AD409" s="387"/>
      <c r="AE409" s="387"/>
      <c r="AF409" s="387"/>
      <c r="AG409" s="387"/>
      <c r="AH409" s="387"/>
      <c r="AI409" s="387"/>
      <c r="AJ409" s="464">
        <v>1</v>
      </c>
    </row>
    <row r="410" spans="1:36" s="362" customFormat="1" ht="14.1" customHeight="1" x14ac:dyDescent="0.15">
      <c r="A410" s="411"/>
      <c r="B410" s="387"/>
      <c r="C410" s="387"/>
      <c r="D410" s="413" t="s">
        <v>502</v>
      </c>
      <c r="E410" s="822" t="s">
        <v>1155</v>
      </c>
      <c r="F410" s="822"/>
      <c r="G410" s="822"/>
      <c r="H410" s="822"/>
      <c r="I410" s="822"/>
      <c r="J410" s="822"/>
      <c r="K410" s="822"/>
      <c r="L410" s="822"/>
      <c r="M410" s="822"/>
      <c r="N410" s="822"/>
      <c r="O410" s="822"/>
      <c r="P410" s="822"/>
      <c r="Q410" s="822"/>
      <c r="R410" s="822"/>
      <c r="S410" s="822"/>
      <c r="T410" s="822"/>
      <c r="U410" s="822"/>
      <c r="V410" s="822"/>
      <c r="W410" s="822"/>
      <c r="X410" s="822"/>
      <c r="Y410" s="822"/>
      <c r="Z410" s="822"/>
      <c r="AA410" s="822"/>
      <c r="AB410" s="822"/>
      <c r="AC410" s="822"/>
      <c r="AD410" s="822"/>
      <c r="AE410" s="822"/>
      <c r="AF410" s="822"/>
      <c r="AG410" s="822"/>
      <c r="AH410" s="822"/>
      <c r="AI410" s="388"/>
      <c r="AJ410" s="464">
        <v>1</v>
      </c>
    </row>
    <row r="411" spans="1:36" s="362" customFormat="1" ht="14.1" customHeight="1" x14ac:dyDescent="0.15">
      <c r="A411" s="412"/>
      <c r="B411" s="387"/>
      <c r="C411" s="387"/>
      <c r="D411" s="387"/>
      <c r="E411" s="822"/>
      <c r="F411" s="822"/>
      <c r="G411" s="822"/>
      <c r="H411" s="822"/>
      <c r="I411" s="822"/>
      <c r="J411" s="822"/>
      <c r="K411" s="822"/>
      <c r="L411" s="822"/>
      <c r="M411" s="822"/>
      <c r="N411" s="822"/>
      <c r="O411" s="822"/>
      <c r="P411" s="822"/>
      <c r="Q411" s="822"/>
      <c r="R411" s="822"/>
      <c r="S411" s="822"/>
      <c r="T411" s="822"/>
      <c r="U411" s="822"/>
      <c r="V411" s="822"/>
      <c r="W411" s="822"/>
      <c r="X411" s="822"/>
      <c r="Y411" s="822"/>
      <c r="Z411" s="822"/>
      <c r="AA411" s="822"/>
      <c r="AB411" s="822"/>
      <c r="AC411" s="822"/>
      <c r="AD411" s="822"/>
      <c r="AE411" s="822"/>
      <c r="AF411" s="822"/>
      <c r="AG411" s="822"/>
      <c r="AH411" s="822"/>
      <c r="AI411" s="388"/>
      <c r="AJ411" s="464">
        <v>1</v>
      </c>
    </row>
    <row r="412" spans="1:36" s="362" customFormat="1" ht="14.1" customHeight="1" x14ac:dyDescent="0.15">
      <c r="A412" s="387"/>
      <c r="B412" s="387"/>
      <c r="C412" s="387"/>
      <c r="D412" s="387"/>
      <c r="E412" s="822"/>
      <c r="F412" s="822"/>
      <c r="G412" s="822"/>
      <c r="H412" s="822"/>
      <c r="I412" s="822"/>
      <c r="J412" s="822"/>
      <c r="K412" s="822"/>
      <c r="L412" s="822"/>
      <c r="M412" s="822"/>
      <c r="N412" s="822"/>
      <c r="O412" s="822"/>
      <c r="P412" s="822"/>
      <c r="Q412" s="822"/>
      <c r="R412" s="822"/>
      <c r="S412" s="822"/>
      <c r="T412" s="822"/>
      <c r="U412" s="822"/>
      <c r="V412" s="822"/>
      <c r="W412" s="822"/>
      <c r="X412" s="822"/>
      <c r="Y412" s="822"/>
      <c r="Z412" s="822"/>
      <c r="AA412" s="822"/>
      <c r="AB412" s="822"/>
      <c r="AC412" s="822"/>
      <c r="AD412" s="822"/>
      <c r="AE412" s="822"/>
      <c r="AF412" s="822"/>
      <c r="AG412" s="822"/>
      <c r="AH412" s="822"/>
      <c r="AI412" s="388"/>
      <c r="AJ412" s="464">
        <v>1</v>
      </c>
    </row>
    <row r="413" spans="1:36" s="362" customFormat="1" ht="14.1" customHeight="1" x14ac:dyDescent="0.15">
      <c r="A413" s="387"/>
      <c r="B413" s="387"/>
      <c r="C413" s="387"/>
      <c r="D413" s="413" t="s">
        <v>503</v>
      </c>
      <c r="E413" s="822" t="s">
        <v>1156</v>
      </c>
      <c r="F413" s="822"/>
      <c r="G413" s="822"/>
      <c r="H413" s="822"/>
      <c r="I413" s="822"/>
      <c r="J413" s="822"/>
      <c r="K413" s="822"/>
      <c r="L413" s="822"/>
      <c r="M413" s="822"/>
      <c r="N413" s="822"/>
      <c r="O413" s="822"/>
      <c r="P413" s="822"/>
      <c r="Q413" s="822"/>
      <c r="R413" s="822"/>
      <c r="S413" s="822"/>
      <c r="T413" s="822"/>
      <c r="U413" s="822"/>
      <c r="V413" s="822"/>
      <c r="W413" s="822"/>
      <c r="X413" s="822"/>
      <c r="Y413" s="822"/>
      <c r="Z413" s="822"/>
      <c r="AA413" s="822"/>
      <c r="AB413" s="822"/>
      <c r="AC413" s="822"/>
      <c r="AD413" s="822"/>
      <c r="AE413" s="822"/>
      <c r="AF413" s="822"/>
      <c r="AG413" s="822"/>
      <c r="AH413" s="822"/>
      <c r="AI413" s="388"/>
      <c r="AJ413" s="464">
        <v>1</v>
      </c>
    </row>
    <row r="414" spans="1:36" s="362" customFormat="1" ht="14.1" customHeight="1" x14ac:dyDescent="0.15">
      <c r="A414" s="387"/>
      <c r="B414" s="387"/>
      <c r="C414" s="387"/>
      <c r="D414" s="387"/>
      <c r="E414" s="822"/>
      <c r="F414" s="822"/>
      <c r="G414" s="822"/>
      <c r="H414" s="822"/>
      <c r="I414" s="822"/>
      <c r="J414" s="822"/>
      <c r="K414" s="822"/>
      <c r="L414" s="822"/>
      <c r="M414" s="822"/>
      <c r="N414" s="822"/>
      <c r="O414" s="822"/>
      <c r="P414" s="822"/>
      <c r="Q414" s="822"/>
      <c r="R414" s="822"/>
      <c r="S414" s="822"/>
      <c r="T414" s="822"/>
      <c r="U414" s="822"/>
      <c r="V414" s="822"/>
      <c r="W414" s="822"/>
      <c r="X414" s="822"/>
      <c r="Y414" s="822"/>
      <c r="Z414" s="822"/>
      <c r="AA414" s="822"/>
      <c r="AB414" s="822"/>
      <c r="AC414" s="822"/>
      <c r="AD414" s="822"/>
      <c r="AE414" s="822"/>
      <c r="AF414" s="822"/>
      <c r="AG414" s="822"/>
      <c r="AH414" s="822"/>
      <c r="AI414" s="388"/>
      <c r="AJ414" s="464">
        <v>1</v>
      </c>
    </row>
    <row r="415" spans="1:36" s="362" customFormat="1" ht="14.1" customHeight="1" x14ac:dyDescent="0.15">
      <c r="A415" s="387"/>
      <c r="B415" s="387"/>
      <c r="C415" s="387"/>
      <c r="D415" s="413" t="s">
        <v>1157</v>
      </c>
      <c r="E415" s="822" t="s">
        <v>1158</v>
      </c>
      <c r="F415" s="822"/>
      <c r="G415" s="822"/>
      <c r="H415" s="822"/>
      <c r="I415" s="822"/>
      <c r="J415" s="822"/>
      <c r="K415" s="822"/>
      <c r="L415" s="822"/>
      <c r="M415" s="822"/>
      <c r="N415" s="822"/>
      <c r="O415" s="822"/>
      <c r="P415" s="822"/>
      <c r="Q415" s="822"/>
      <c r="R415" s="822"/>
      <c r="S415" s="822"/>
      <c r="T415" s="822"/>
      <c r="U415" s="822"/>
      <c r="V415" s="822"/>
      <c r="W415" s="822"/>
      <c r="X415" s="822"/>
      <c r="Y415" s="822"/>
      <c r="Z415" s="822"/>
      <c r="AA415" s="822"/>
      <c r="AB415" s="822"/>
      <c r="AC415" s="822"/>
      <c r="AD415" s="822"/>
      <c r="AE415" s="822"/>
      <c r="AF415" s="822"/>
      <c r="AG415" s="822"/>
      <c r="AH415" s="822"/>
      <c r="AI415" s="388"/>
      <c r="AJ415" s="464">
        <v>1</v>
      </c>
    </row>
    <row r="416" spans="1:36" s="362" customFormat="1" ht="14.1" customHeight="1" x14ac:dyDescent="0.15">
      <c r="A416" s="387"/>
      <c r="B416" s="387"/>
      <c r="C416" s="387"/>
      <c r="D416" s="387"/>
      <c r="E416" s="822"/>
      <c r="F416" s="822"/>
      <c r="G416" s="822"/>
      <c r="H416" s="822"/>
      <c r="I416" s="822"/>
      <c r="J416" s="822"/>
      <c r="K416" s="822"/>
      <c r="L416" s="822"/>
      <c r="M416" s="822"/>
      <c r="N416" s="822"/>
      <c r="O416" s="822"/>
      <c r="P416" s="822"/>
      <c r="Q416" s="822"/>
      <c r="R416" s="822"/>
      <c r="S416" s="822"/>
      <c r="T416" s="822"/>
      <c r="U416" s="822"/>
      <c r="V416" s="822"/>
      <c r="W416" s="822"/>
      <c r="X416" s="822"/>
      <c r="Y416" s="822"/>
      <c r="Z416" s="822"/>
      <c r="AA416" s="822"/>
      <c r="AB416" s="822"/>
      <c r="AC416" s="822"/>
      <c r="AD416" s="822"/>
      <c r="AE416" s="822"/>
      <c r="AF416" s="822"/>
      <c r="AG416" s="822"/>
      <c r="AH416" s="822"/>
      <c r="AI416" s="388"/>
      <c r="AJ416" s="464">
        <v>1</v>
      </c>
    </row>
    <row r="417" spans="1:36" s="362" customFormat="1" ht="14.1" customHeight="1" x14ac:dyDescent="0.15">
      <c r="A417" s="387"/>
      <c r="B417" s="387"/>
      <c r="C417" s="387"/>
      <c r="D417" s="387"/>
      <c r="E417" s="822"/>
      <c r="F417" s="822"/>
      <c r="G417" s="822"/>
      <c r="H417" s="822"/>
      <c r="I417" s="822"/>
      <c r="J417" s="822"/>
      <c r="K417" s="822"/>
      <c r="L417" s="822"/>
      <c r="M417" s="822"/>
      <c r="N417" s="822"/>
      <c r="O417" s="822"/>
      <c r="P417" s="822"/>
      <c r="Q417" s="822"/>
      <c r="R417" s="822"/>
      <c r="S417" s="822"/>
      <c r="T417" s="822"/>
      <c r="U417" s="822"/>
      <c r="V417" s="822"/>
      <c r="W417" s="822"/>
      <c r="X417" s="822"/>
      <c r="Y417" s="822"/>
      <c r="Z417" s="822"/>
      <c r="AA417" s="822"/>
      <c r="AB417" s="822"/>
      <c r="AC417" s="822"/>
      <c r="AD417" s="822"/>
      <c r="AE417" s="822"/>
      <c r="AF417" s="822"/>
      <c r="AG417" s="822"/>
      <c r="AH417" s="822"/>
      <c r="AI417" s="388"/>
      <c r="AJ417" s="464">
        <v>1</v>
      </c>
    </row>
    <row r="418" spans="1:36" s="362" customFormat="1" ht="14.1" customHeight="1" x14ac:dyDescent="0.15">
      <c r="A418" s="387"/>
      <c r="B418" s="387"/>
      <c r="C418" s="387"/>
      <c r="D418" s="387"/>
      <c r="E418" s="822"/>
      <c r="F418" s="822"/>
      <c r="G418" s="822"/>
      <c r="H418" s="822"/>
      <c r="I418" s="822"/>
      <c r="J418" s="822"/>
      <c r="K418" s="822"/>
      <c r="L418" s="822"/>
      <c r="M418" s="822"/>
      <c r="N418" s="822"/>
      <c r="O418" s="822"/>
      <c r="P418" s="822"/>
      <c r="Q418" s="822"/>
      <c r="R418" s="822"/>
      <c r="S418" s="822"/>
      <c r="T418" s="822"/>
      <c r="U418" s="822"/>
      <c r="V418" s="822"/>
      <c r="W418" s="822"/>
      <c r="X418" s="822"/>
      <c r="Y418" s="822"/>
      <c r="Z418" s="822"/>
      <c r="AA418" s="822"/>
      <c r="AB418" s="822"/>
      <c r="AC418" s="822"/>
      <c r="AD418" s="822"/>
      <c r="AE418" s="822"/>
      <c r="AF418" s="822"/>
      <c r="AG418" s="822"/>
      <c r="AH418" s="822"/>
      <c r="AI418" s="388"/>
      <c r="AJ418" s="464">
        <v>1</v>
      </c>
    </row>
    <row r="419" spans="1:36" s="362" customFormat="1" ht="14.1" customHeight="1" x14ac:dyDescent="0.15">
      <c r="A419" s="387"/>
      <c r="B419" s="387"/>
      <c r="C419" s="387"/>
      <c r="D419" s="387"/>
      <c r="E419" s="822"/>
      <c r="F419" s="822"/>
      <c r="G419" s="822"/>
      <c r="H419" s="822"/>
      <c r="I419" s="822"/>
      <c r="J419" s="822"/>
      <c r="K419" s="822"/>
      <c r="L419" s="822"/>
      <c r="M419" s="822"/>
      <c r="N419" s="822"/>
      <c r="O419" s="822"/>
      <c r="P419" s="822"/>
      <c r="Q419" s="822"/>
      <c r="R419" s="822"/>
      <c r="S419" s="822"/>
      <c r="T419" s="822"/>
      <c r="U419" s="822"/>
      <c r="V419" s="822"/>
      <c r="W419" s="822"/>
      <c r="X419" s="822"/>
      <c r="Y419" s="822"/>
      <c r="Z419" s="822"/>
      <c r="AA419" s="822"/>
      <c r="AB419" s="822"/>
      <c r="AC419" s="822"/>
      <c r="AD419" s="822"/>
      <c r="AE419" s="822"/>
      <c r="AF419" s="822"/>
      <c r="AG419" s="822"/>
      <c r="AH419" s="822"/>
      <c r="AI419" s="388"/>
      <c r="AJ419" s="464">
        <v>1</v>
      </c>
    </row>
    <row r="420" spans="1:36" s="362" customFormat="1" ht="14.1" customHeight="1" x14ac:dyDescent="0.15">
      <c r="A420" s="387"/>
      <c r="B420" s="387"/>
      <c r="C420" s="387"/>
      <c r="D420" s="387"/>
      <c r="E420" s="822"/>
      <c r="F420" s="822"/>
      <c r="G420" s="822"/>
      <c r="H420" s="822"/>
      <c r="I420" s="822"/>
      <c r="J420" s="822"/>
      <c r="K420" s="822"/>
      <c r="L420" s="822"/>
      <c r="M420" s="822"/>
      <c r="N420" s="822"/>
      <c r="O420" s="822"/>
      <c r="P420" s="822"/>
      <c r="Q420" s="822"/>
      <c r="R420" s="822"/>
      <c r="S420" s="822"/>
      <c r="T420" s="822"/>
      <c r="U420" s="822"/>
      <c r="V420" s="822"/>
      <c r="W420" s="822"/>
      <c r="X420" s="822"/>
      <c r="Y420" s="822"/>
      <c r="Z420" s="822"/>
      <c r="AA420" s="822"/>
      <c r="AB420" s="822"/>
      <c r="AC420" s="822"/>
      <c r="AD420" s="822"/>
      <c r="AE420" s="822"/>
      <c r="AF420" s="822"/>
      <c r="AG420" s="822"/>
      <c r="AH420" s="822"/>
      <c r="AI420" s="471"/>
      <c r="AJ420" s="505">
        <v>1</v>
      </c>
    </row>
    <row r="421" spans="1:36" s="362" customFormat="1" ht="14.1" customHeight="1" x14ac:dyDescent="0.15">
      <c r="A421" s="387"/>
      <c r="B421" s="387"/>
      <c r="C421" s="387"/>
      <c r="D421" s="413" t="s">
        <v>1159</v>
      </c>
      <c r="E421" s="822" t="s">
        <v>1160</v>
      </c>
      <c r="F421" s="822"/>
      <c r="G421" s="822"/>
      <c r="H421" s="822"/>
      <c r="I421" s="822"/>
      <c r="J421" s="822"/>
      <c r="K421" s="822"/>
      <c r="L421" s="822"/>
      <c r="M421" s="822"/>
      <c r="N421" s="822"/>
      <c r="O421" s="822"/>
      <c r="P421" s="822"/>
      <c r="Q421" s="822"/>
      <c r="R421" s="822"/>
      <c r="S421" s="822"/>
      <c r="T421" s="822"/>
      <c r="U421" s="822"/>
      <c r="V421" s="822"/>
      <c r="W421" s="822"/>
      <c r="X421" s="822"/>
      <c r="Y421" s="822"/>
      <c r="Z421" s="822"/>
      <c r="AA421" s="822"/>
      <c r="AB421" s="822"/>
      <c r="AC421" s="822"/>
      <c r="AD421" s="822"/>
      <c r="AE421" s="822"/>
      <c r="AF421" s="822"/>
      <c r="AG421" s="822"/>
      <c r="AH421" s="822"/>
      <c r="AI421" s="388"/>
      <c r="AJ421" s="505">
        <v>1</v>
      </c>
    </row>
    <row r="422" spans="1:36" s="362" customFormat="1" ht="14.1" customHeight="1" x14ac:dyDescent="0.15">
      <c r="A422" s="387"/>
      <c r="B422" s="387"/>
      <c r="C422" s="387"/>
      <c r="D422" s="387"/>
      <c r="E422" s="822"/>
      <c r="F422" s="822"/>
      <c r="G422" s="822"/>
      <c r="H422" s="822"/>
      <c r="I422" s="822"/>
      <c r="J422" s="822"/>
      <c r="K422" s="822"/>
      <c r="L422" s="822"/>
      <c r="M422" s="822"/>
      <c r="N422" s="822"/>
      <c r="O422" s="822"/>
      <c r="P422" s="822"/>
      <c r="Q422" s="822"/>
      <c r="R422" s="822"/>
      <c r="S422" s="822"/>
      <c r="T422" s="822"/>
      <c r="U422" s="822"/>
      <c r="V422" s="822"/>
      <c r="W422" s="822"/>
      <c r="X422" s="822"/>
      <c r="Y422" s="822"/>
      <c r="Z422" s="822"/>
      <c r="AA422" s="822"/>
      <c r="AB422" s="822"/>
      <c r="AC422" s="822"/>
      <c r="AD422" s="822"/>
      <c r="AE422" s="822"/>
      <c r="AF422" s="822"/>
      <c r="AG422" s="822"/>
      <c r="AH422" s="822"/>
      <c r="AI422" s="388"/>
      <c r="AJ422" s="505">
        <v>1</v>
      </c>
    </row>
    <row r="423" spans="1:36" s="362" customFormat="1" ht="14.1" customHeight="1" x14ac:dyDescent="0.15">
      <c r="A423" s="387"/>
      <c r="B423" s="387"/>
      <c r="C423" s="387"/>
      <c r="D423" s="387"/>
      <c r="E423" s="822"/>
      <c r="F423" s="822"/>
      <c r="G423" s="822"/>
      <c r="H423" s="822"/>
      <c r="I423" s="822"/>
      <c r="J423" s="822"/>
      <c r="K423" s="822"/>
      <c r="L423" s="822"/>
      <c r="M423" s="822"/>
      <c r="N423" s="822"/>
      <c r="O423" s="822"/>
      <c r="P423" s="822"/>
      <c r="Q423" s="822"/>
      <c r="R423" s="822"/>
      <c r="S423" s="822"/>
      <c r="T423" s="822"/>
      <c r="U423" s="822"/>
      <c r="V423" s="822"/>
      <c r="W423" s="822"/>
      <c r="X423" s="822"/>
      <c r="Y423" s="822"/>
      <c r="Z423" s="822"/>
      <c r="AA423" s="822"/>
      <c r="AB423" s="822"/>
      <c r="AC423" s="822"/>
      <c r="AD423" s="822"/>
      <c r="AE423" s="822"/>
      <c r="AF423" s="822"/>
      <c r="AG423" s="822"/>
      <c r="AH423" s="822"/>
      <c r="AI423" s="388"/>
      <c r="AJ423" s="505">
        <v>1</v>
      </c>
    </row>
    <row r="424" spans="1:36" s="362" customFormat="1" ht="14.1" customHeight="1" x14ac:dyDescent="0.15">
      <c r="A424" s="387"/>
      <c r="B424" s="387"/>
      <c r="C424" s="387"/>
      <c r="D424" s="413" t="s">
        <v>1161</v>
      </c>
      <c r="E424" s="822" t="s">
        <v>1162</v>
      </c>
      <c r="F424" s="822"/>
      <c r="G424" s="822"/>
      <c r="H424" s="822"/>
      <c r="I424" s="822"/>
      <c r="J424" s="822"/>
      <c r="K424" s="822"/>
      <c r="L424" s="822"/>
      <c r="M424" s="822"/>
      <c r="N424" s="822"/>
      <c r="O424" s="822"/>
      <c r="P424" s="822"/>
      <c r="Q424" s="822"/>
      <c r="R424" s="822"/>
      <c r="S424" s="822"/>
      <c r="T424" s="822"/>
      <c r="U424" s="822"/>
      <c r="V424" s="822"/>
      <c r="W424" s="822"/>
      <c r="X424" s="822"/>
      <c r="Y424" s="822"/>
      <c r="Z424" s="822"/>
      <c r="AA424" s="822"/>
      <c r="AB424" s="822"/>
      <c r="AC424" s="822"/>
      <c r="AD424" s="822"/>
      <c r="AE424" s="822"/>
      <c r="AF424" s="822"/>
      <c r="AG424" s="822"/>
      <c r="AH424" s="822"/>
      <c r="AI424" s="388"/>
      <c r="AJ424" s="505">
        <v>1</v>
      </c>
    </row>
    <row r="425" spans="1:36" s="362" customFormat="1" ht="14.1" customHeight="1" x14ac:dyDescent="0.15">
      <c r="A425" s="387"/>
      <c r="B425" s="387"/>
      <c r="C425" s="387"/>
      <c r="D425" s="387"/>
      <c r="E425" s="822"/>
      <c r="F425" s="822"/>
      <c r="G425" s="822"/>
      <c r="H425" s="822"/>
      <c r="I425" s="822"/>
      <c r="J425" s="822"/>
      <c r="K425" s="822"/>
      <c r="L425" s="822"/>
      <c r="M425" s="822"/>
      <c r="N425" s="822"/>
      <c r="O425" s="822"/>
      <c r="P425" s="822"/>
      <c r="Q425" s="822"/>
      <c r="R425" s="822"/>
      <c r="S425" s="822"/>
      <c r="T425" s="822"/>
      <c r="U425" s="822"/>
      <c r="V425" s="822"/>
      <c r="W425" s="822"/>
      <c r="X425" s="822"/>
      <c r="Y425" s="822"/>
      <c r="Z425" s="822"/>
      <c r="AA425" s="822"/>
      <c r="AB425" s="822"/>
      <c r="AC425" s="822"/>
      <c r="AD425" s="822"/>
      <c r="AE425" s="822"/>
      <c r="AF425" s="822"/>
      <c r="AG425" s="822"/>
      <c r="AH425" s="822"/>
      <c r="AI425" s="388"/>
      <c r="AJ425" s="505">
        <v>1</v>
      </c>
    </row>
    <row r="426" spans="1:36" s="362" customFormat="1" ht="14.1" customHeight="1" x14ac:dyDescent="0.15">
      <c r="A426" s="414">
        <v>8</v>
      </c>
      <c r="B426" s="822" t="s">
        <v>1368</v>
      </c>
      <c r="C426" s="822"/>
      <c r="D426" s="822"/>
      <c r="E426" s="822"/>
      <c r="F426" s="822"/>
      <c r="G426" s="822"/>
      <c r="H426" s="822"/>
      <c r="I426" s="822"/>
      <c r="J426" s="822"/>
      <c r="K426" s="822"/>
      <c r="L426" s="822"/>
      <c r="M426" s="822"/>
      <c r="N426" s="822"/>
      <c r="O426" s="822"/>
      <c r="P426" s="822"/>
      <c r="Q426" s="822"/>
      <c r="R426" s="822"/>
      <c r="S426" s="822"/>
      <c r="T426" s="822"/>
      <c r="U426" s="822"/>
      <c r="V426" s="822"/>
      <c r="W426" s="822"/>
      <c r="X426" s="822"/>
      <c r="Y426" s="822"/>
      <c r="Z426" s="822"/>
      <c r="AA426" s="822"/>
      <c r="AB426" s="822"/>
      <c r="AC426" s="822"/>
      <c r="AD426" s="822"/>
      <c r="AE426" s="822"/>
      <c r="AF426" s="822"/>
      <c r="AG426" s="822"/>
      <c r="AH426" s="822"/>
      <c r="AI426" s="388"/>
      <c r="AJ426" s="505">
        <v>1</v>
      </c>
    </row>
    <row r="427" spans="1:36" s="362" customFormat="1" ht="14.1" customHeight="1" x14ac:dyDescent="0.15">
      <c r="A427" s="387"/>
      <c r="B427" s="822"/>
      <c r="C427" s="822"/>
      <c r="D427" s="822"/>
      <c r="E427" s="822"/>
      <c r="F427" s="822"/>
      <c r="G427" s="822"/>
      <c r="H427" s="822"/>
      <c r="I427" s="822"/>
      <c r="J427" s="822"/>
      <c r="K427" s="822"/>
      <c r="L427" s="822"/>
      <c r="M427" s="822"/>
      <c r="N427" s="822"/>
      <c r="O427" s="822"/>
      <c r="P427" s="822"/>
      <c r="Q427" s="822"/>
      <c r="R427" s="822"/>
      <c r="S427" s="822"/>
      <c r="T427" s="822"/>
      <c r="U427" s="822"/>
      <c r="V427" s="822"/>
      <c r="W427" s="822"/>
      <c r="X427" s="822"/>
      <c r="Y427" s="822"/>
      <c r="Z427" s="822"/>
      <c r="AA427" s="822"/>
      <c r="AB427" s="822"/>
      <c r="AC427" s="822"/>
      <c r="AD427" s="822"/>
      <c r="AE427" s="822"/>
      <c r="AF427" s="822"/>
      <c r="AG427" s="822"/>
      <c r="AH427" s="822"/>
      <c r="AI427" s="388"/>
      <c r="AJ427" s="505">
        <v>1</v>
      </c>
    </row>
    <row r="428" spans="1:36" s="362" customFormat="1" ht="14.1" customHeight="1" x14ac:dyDescent="0.15">
      <c r="A428" s="387"/>
      <c r="B428" s="822"/>
      <c r="C428" s="822"/>
      <c r="D428" s="822"/>
      <c r="E428" s="822"/>
      <c r="F428" s="822"/>
      <c r="G428" s="822"/>
      <c r="H428" s="822"/>
      <c r="I428" s="822"/>
      <c r="J428" s="822"/>
      <c r="K428" s="822"/>
      <c r="L428" s="822"/>
      <c r="M428" s="822"/>
      <c r="N428" s="822"/>
      <c r="O428" s="822"/>
      <c r="P428" s="822"/>
      <c r="Q428" s="822"/>
      <c r="R428" s="822"/>
      <c r="S428" s="822"/>
      <c r="T428" s="822"/>
      <c r="U428" s="822"/>
      <c r="V428" s="822"/>
      <c r="W428" s="822"/>
      <c r="X428" s="822"/>
      <c r="Y428" s="822"/>
      <c r="Z428" s="822"/>
      <c r="AA428" s="822"/>
      <c r="AB428" s="822"/>
      <c r="AC428" s="822"/>
      <c r="AD428" s="822"/>
      <c r="AE428" s="822"/>
      <c r="AF428" s="822"/>
      <c r="AG428" s="822"/>
      <c r="AH428" s="822"/>
      <c r="AI428" s="388"/>
      <c r="AJ428" s="505">
        <v>1</v>
      </c>
    </row>
    <row r="429" spans="1:36" s="362" customFormat="1" ht="14.1" customHeight="1" x14ac:dyDescent="0.15">
      <c r="A429" s="387"/>
      <c r="B429" s="822"/>
      <c r="C429" s="822"/>
      <c r="D429" s="822"/>
      <c r="E429" s="822"/>
      <c r="F429" s="822"/>
      <c r="G429" s="822"/>
      <c r="H429" s="822"/>
      <c r="I429" s="822"/>
      <c r="J429" s="822"/>
      <c r="K429" s="822"/>
      <c r="L429" s="822"/>
      <c r="M429" s="822"/>
      <c r="N429" s="822"/>
      <c r="O429" s="822"/>
      <c r="P429" s="822"/>
      <c r="Q429" s="822"/>
      <c r="R429" s="822"/>
      <c r="S429" s="822"/>
      <c r="T429" s="822"/>
      <c r="U429" s="822"/>
      <c r="V429" s="822"/>
      <c r="W429" s="822"/>
      <c r="X429" s="822"/>
      <c r="Y429" s="822"/>
      <c r="Z429" s="822"/>
      <c r="AA429" s="822"/>
      <c r="AB429" s="822"/>
      <c r="AC429" s="822"/>
      <c r="AD429" s="822"/>
      <c r="AE429" s="822"/>
      <c r="AF429" s="822"/>
      <c r="AG429" s="822"/>
      <c r="AH429" s="822"/>
      <c r="AI429" s="471"/>
      <c r="AJ429" s="505">
        <v>1</v>
      </c>
    </row>
    <row r="430" spans="1:36" s="362" customFormat="1" ht="14.1" customHeight="1" x14ac:dyDescent="0.15">
      <c r="A430" s="414">
        <v>9</v>
      </c>
      <c r="B430" s="822" t="s">
        <v>1362</v>
      </c>
      <c r="C430" s="822"/>
      <c r="D430" s="822"/>
      <c r="E430" s="822"/>
      <c r="F430" s="822"/>
      <c r="G430" s="822"/>
      <c r="H430" s="822"/>
      <c r="I430" s="822"/>
      <c r="J430" s="822"/>
      <c r="K430" s="822"/>
      <c r="L430" s="822"/>
      <c r="M430" s="822"/>
      <c r="N430" s="822"/>
      <c r="O430" s="822"/>
      <c r="P430" s="822"/>
      <c r="Q430" s="822"/>
      <c r="R430" s="822"/>
      <c r="S430" s="822"/>
      <c r="T430" s="822"/>
      <c r="U430" s="822"/>
      <c r="V430" s="822"/>
      <c r="W430" s="822"/>
      <c r="X430" s="822"/>
      <c r="Y430" s="822"/>
      <c r="Z430" s="822"/>
      <c r="AA430" s="822"/>
      <c r="AB430" s="822"/>
      <c r="AC430" s="822"/>
      <c r="AD430" s="822"/>
      <c r="AE430" s="822"/>
      <c r="AF430" s="822"/>
      <c r="AG430" s="822"/>
      <c r="AH430" s="822"/>
      <c r="AI430" s="388"/>
      <c r="AJ430" s="505">
        <v>1</v>
      </c>
    </row>
    <row r="431" spans="1:36" s="362" customFormat="1" ht="14.1" customHeight="1" x14ac:dyDescent="0.15">
      <c r="A431" s="387"/>
      <c r="B431" s="822"/>
      <c r="C431" s="822"/>
      <c r="D431" s="822"/>
      <c r="E431" s="822"/>
      <c r="F431" s="822"/>
      <c r="G431" s="822"/>
      <c r="H431" s="822"/>
      <c r="I431" s="822"/>
      <c r="J431" s="822"/>
      <c r="K431" s="822"/>
      <c r="L431" s="822"/>
      <c r="M431" s="822"/>
      <c r="N431" s="822"/>
      <c r="O431" s="822"/>
      <c r="P431" s="822"/>
      <c r="Q431" s="822"/>
      <c r="R431" s="822"/>
      <c r="S431" s="822"/>
      <c r="T431" s="822"/>
      <c r="U431" s="822"/>
      <c r="V431" s="822"/>
      <c r="W431" s="822"/>
      <c r="X431" s="822"/>
      <c r="Y431" s="822"/>
      <c r="Z431" s="822"/>
      <c r="AA431" s="822"/>
      <c r="AB431" s="822"/>
      <c r="AC431" s="822"/>
      <c r="AD431" s="822"/>
      <c r="AE431" s="822"/>
      <c r="AF431" s="822"/>
      <c r="AG431" s="822"/>
      <c r="AH431" s="822"/>
      <c r="AI431" s="388"/>
      <c r="AJ431" s="464">
        <v>1</v>
      </c>
    </row>
    <row r="432" spans="1:36" s="362" customFormat="1" ht="14.1" customHeight="1" x14ac:dyDescent="0.15">
      <c r="A432" s="387"/>
      <c r="B432" s="822"/>
      <c r="C432" s="822"/>
      <c r="D432" s="822"/>
      <c r="E432" s="822"/>
      <c r="F432" s="822"/>
      <c r="G432" s="822"/>
      <c r="H432" s="822"/>
      <c r="I432" s="822"/>
      <c r="J432" s="822"/>
      <c r="K432" s="822"/>
      <c r="L432" s="822"/>
      <c r="M432" s="822"/>
      <c r="N432" s="822"/>
      <c r="O432" s="822"/>
      <c r="P432" s="822"/>
      <c r="Q432" s="822"/>
      <c r="R432" s="822"/>
      <c r="S432" s="822"/>
      <c r="T432" s="822"/>
      <c r="U432" s="822"/>
      <c r="V432" s="822"/>
      <c r="W432" s="822"/>
      <c r="X432" s="822"/>
      <c r="Y432" s="822"/>
      <c r="Z432" s="822"/>
      <c r="AA432" s="822"/>
      <c r="AB432" s="822"/>
      <c r="AC432" s="822"/>
      <c r="AD432" s="822"/>
      <c r="AE432" s="822"/>
      <c r="AF432" s="822"/>
      <c r="AG432" s="822"/>
      <c r="AH432" s="822"/>
      <c r="AI432" s="388"/>
      <c r="AJ432" s="464">
        <v>1</v>
      </c>
    </row>
    <row r="433" spans="1:36" s="362" customFormat="1" ht="14.1" customHeight="1" x14ac:dyDescent="0.15">
      <c r="A433" s="387"/>
      <c r="B433" s="822"/>
      <c r="C433" s="822"/>
      <c r="D433" s="822"/>
      <c r="E433" s="822"/>
      <c r="F433" s="822"/>
      <c r="G433" s="822"/>
      <c r="H433" s="822"/>
      <c r="I433" s="822"/>
      <c r="J433" s="822"/>
      <c r="K433" s="822"/>
      <c r="L433" s="822"/>
      <c r="M433" s="822"/>
      <c r="N433" s="822"/>
      <c r="O433" s="822"/>
      <c r="P433" s="822"/>
      <c r="Q433" s="822"/>
      <c r="R433" s="822"/>
      <c r="S433" s="822"/>
      <c r="T433" s="822"/>
      <c r="U433" s="822"/>
      <c r="V433" s="822"/>
      <c r="W433" s="822"/>
      <c r="X433" s="822"/>
      <c r="Y433" s="822"/>
      <c r="Z433" s="822"/>
      <c r="AA433" s="822"/>
      <c r="AB433" s="822"/>
      <c r="AC433" s="822"/>
      <c r="AD433" s="822"/>
      <c r="AE433" s="822"/>
      <c r="AF433" s="822"/>
      <c r="AG433" s="822"/>
      <c r="AH433" s="822"/>
      <c r="AI433" s="388"/>
      <c r="AJ433" s="464">
        <v>1</v>
      </c>
    </row>
    <row r="434" spans="1:36" s="362" customFormat="1" ht="14.1" customHeight="1" x14ac:dyDescent="0.15">
      <c r="A434" s="387"/>
      <c r="B434" s="822"/>
      <c r="C434" s="822"/>
      <c r="D434" s="822"/>
      <c r="E434" s="822"/>
      <c r="F434" s="822"/>
      <c r="G434" s="822"/>
      <c r="H434" s="822"/>
      <c r="I434" s="822"/>
      <c r="J434" s="822"/>
      <c r="K434" s="822"/>
      <c r="L434" s="822"/>
      <c r="M434" s="822"/>
      <c r="N434" s="822"/>
      <c r="O434" s="822"/>
      <c r="P434" s="822"/>
      <c r="Q434" s="822"/>
      <c r="R434" s="822"/>
      <c r="S434" s="822"/>
      <c r="T434" s="822"/>
      <c r="U434" s="822"/>
      <c r="V434" s="822"/>
      <c r="W434" s="822"/>
      <c r="X434" s="822"/>
      <c r="Y434" s="822"/>
      <c r="Z434" s="822"/>
      <c r="AA434" s="822"/>
      <c r="AB434" s="822"/>
      <c r="AC434" s="822"/>
      <c r="AD434" s="822"/>
      <c r="AE434" s="822"/>
      <c r="AF434" s="822"/>
      <c r="AG434" s="822"/>
      <c r="AH434" s="822"/>
      <c r="AI434" s="388"/>
      <c r="AJ434" s="464">
        <v>1</v>
      </c>
    </row>
    <row r="435" spans="1:36" s="362" customFormat="1" ht="14.1" customHeight="1" x14ac:dyDescent="0.15">
      <c r="A435" s="387"/>
      <c r="B435" s="822"/>
      <c r="C435" s="822"/>
      <c r="D435" s="822"/>
      <c r="E435" s="822"/>
      <c r="F435" s="822"/>
      <c r="G435" s="822"/>
      <c r="H435" s="822"/>
      <c r="I435" s="822"/>
      <c r="J435" s="822"/>
      <c r="K435" s="822"/>
      <c r="L435" s="822"/>
      <c r="M435" s="822"/>
      <c r="N435" s="822"/>
      <c r="O435" s="822"/>
      <c r="P435" s="822"/>
      <c r="Q435" s="822"/>
      <c r="R435" s="822"/>
      <c r="S435" s="822"/>
      <c r="T435" s="822"/>
      <c r="U435" s="822"/>
      <c r="V435" s="822"/>
      <c r="W435" s="822"/>
      <c r="X435" s="822"/>
      <c r="Y435" s="822"/>
      <c r="Z435" s="822"/>
      <c r="AA435" s="822"/>
      <c r="AB435" s="822"/>
      <c r="AC435" s="822"/>
      <c r="AD435" s="822"/>
      <c r="AE435" s="822"/>
      <c r="AF435" s="822"/>
      <c r="AG435" s="822"/>
      <c r="AH435" s="822"/>
      <c r="AI435" s="388"/>
      <c r="AJ435" s="464">
        <v>1</v>
      </c>
    </row>
    <row r="436" spans="1:36" s="362" customFormat="1" ht="14.1" customHeight="1" x14ac:dyDescent="0.15">
      <c r="A436" s="414">
        <v>10</v>
      </c>
      <c r="B436" s="822" t="s">
        <v>1163</v>
      </c>
      <c r="C436" s="822"/>
      <c r="D436" s="822"/>
      <c r="E436" s="822"/>
      <c r="F436" s="822"/>
      <c r="G436" s="822"/>
      <c r="H436" s="822"/>
      <c r="I436" s="822"/>
      <c r="J436" s="822"/>
      <c r="K436" s="822"/>
      <c r="L436" s="822"/>
      <c r="M436" s="822"/>
      <c r="N436" s="822"/>
      <c r="O436" s="822"/>
      <c r="P436" s="822"/>
      <c r="Q436" s="822"/>
      <c r="R436" s="822"/>
      <c r="S436" s="822"/>
      <c r="T436" s="822"/>
      <c r="U436" s="822"/>
      <c r="V436" s="822"/>
      <c r="W436" s="822"/>
      <c r="X436" s="822"/>
      <c r="Y436" s="822"/>
      <c r="Z436" s="822"/>
      <c r="AA436" s="822"/>
      <c r="AB436" s="822"/>
      <c r="AC436" s="822"/>
      <c r="AD436" s="822"/>
      <c r="AE436" s="822"/>
      <c r="AF436" s="822"/>
      <c r="AG436" s="822"/>
      <c r="AH436" s="822"/>
      <c r="AI436" s="388"/>
      <c r="AJ436" s="464">
        <v>1</v>
      </c>
    </row>
    <row r="437" spans="1:36" s="362" customFormat="1" ht="14.1" customHeight="1" x14ac:dyDescent="0.15">
      <c r="A437" s="387"/>
      <c r="B437" s="822"/>
      <c r="C437" s="822"/>
      <c r="D437" s="822"/>
      <c r="E437" s="822"/>
      <c r="F437" s="822"/>
      <c r="G437" s="822"/>
      <c r="H437" s="822"/>
      <c r="I437" s="822"/>
      <c r="J437" s="822"/>
      <c r="K437" s="822"/>
      <c r="L437" s="822"/>
      <c r="M437" s="822"/>
      <c r="N437" s="822"/>
      <c r="O437" s="822"/>
      <c r="P437" s="822"/>
      <c r="Q437" s="822"/>
      <c r="R437" s="822"/>
      <c r="S437" s="822"/>
      <c r="T437" s="822"/>
      <c r="U437" s="822"/>
      <c r="V437" s="822"/>
      <c r="W437" s="822"/>
      <c r="X437" s="822"/>
      <c r="Y437" s="822"/>
      <c r="Z437" s="822"/>
      <c r="AA437" s="822"/>
      <c r="AB437" s="822"/>
      <c r="AC437" s="822"/>
      <c r="AD437" s="822"/>
      <c r="AE437" s="822"/>
      <c r="AF437" s="822"/>
      <c r="AG437" s="822"/>
      <c r="AH437" s="822"/>
      <c r="AI437" s="388"/>
      <c r="AJ437" s="464">
        <v>1</v>
      </c>
    </row>
    <row r="438" spans="1:36" s="362" customFormat="1" ht="14.1" customHeight="1" x14ac:dyDescent="0.15">
      <c r="B438" s="363"/>
      <c r="C438" s="363"/>
      <c r="D438" s="363"/>
      <c r="E438" s="363"/>
      <c r="F438" s="363"/>
      <c r="G438" s="363"/>
      <c r="H438" s="363"/>
      <c r="I438" s="363"/>
      <c r="J438" s="363"/>
      <c r="K438" s="363"/>
      <c r="L438" s="363"/>
      <c r="M438" s="363"/>
      <c r="N438" s="363"/>
      <c r="O438" s="363"/>
      <c r="P438" s="764" t="s">
        <v>1363</v>
      </c>
      <c r="Q438" s="764"/>
      <c r="R438" s="764"/>
      <c r="S438" s="764"/>
      <c r="T438" s="363"/>
      <c r="U438" s="363"/>
      <c r="V438" s="363"/>
      <c r="W438" s="363"/>
      <c r="X438" s="363"/>
      <c r="Y438" s="363"/>
      <c r="Z438" s="363"/>
      <c r="AA438" s="363"/>
      <c r="AB438" s="363"/>
      <c r="AC438" s="363"/>
      <c r="AD438" s="363"/>
      <c r="AE438" s="363"/>
      <c r="AF438" s="363"/>
      <c r="AG438" s="363"/>
      <c r="AH438" s="363"/>
      <c r="AI438" s="363"/>
      <c r="AJ438" s="464">
        <v>1</v>
      </c>
    </row>
    <row r="439" spans="1:36" s="362" customFormat="1" ht="14.1" customHeight="1" x14ac:dyDescent="0.15">
      <c r="AJ439" s="464">
        <v>1</v>
      </c>
    </row>
    <row r="440" spans="1:36" s="362" customFormat="1" ht="14.1" customHeight="1" x14ac:dyDescent="0.15">
      <c r="A440" s="362" t="s">
        <v>1189</v>
      </c>
      <c r="AJ440" s="464">
        <v>1</v>
      </c>
    </row>
    <row r="441" spans="1:36" s="362" customFormat="1" ht="14.1" customHeight="1" x14ac:dyDescent="0.15">
      <c r="B441" s="415"/>
      <c r="C441" s="844">
        <f>入力シート!C326</f>
        <v>0</v>
      </c>
      <c r="D441" s="844"/>
      <c r="E441" s="844"/>
      <c r="F441" s="844"/>
      <c r="G441" s="844"/>
      <c r="H441" s="844"/>
      <c r="I441" s="844"/>
      <c r="J441" s="844"/>
      <c r="K441" s="844"/>
      <c r="L441" s="844"/>
      <c r="M441" s="844"/>
      <c r="N441" s="844"/>
      <c r="O441" s="844"/>
      <c r="P441" s="844"/>
      <c r="Q441" s="844"/>
      <c r="R441" s="844"/>
      <c r="S441" s="844"/>
      <c r="T441" s="844"/>
      <c r="U441" s="844"/>
      <c r="V441" s="844"/>
      <c r="W441" s="844"/>
      <c r="X441" s="844"/>
      <c r="Y441" s="844"/>
      <c r="Z441" s="844"/>
      <c r="AA441" s="844"/>
      <c r="AB441" s="844"/>
      <c r="AC441" s="844"/>
      <c r="AD441" s="844"/>
      <c r="AE441" s="844"/>
      <c r="AF441" s="844"/>
      <c r="AG441" s="845"/>
      <c r="AJ441" s="464">
        <v>1</v>
      </c>
    </row>
    <row r="442" spans="1:36" s="362" customFormat="1" ht="14.1" customHeight="1" x14ac:dyDescent="0.15">
      <c r="B442" s="416"/>
      <c r="C442" s="846"/>
      <c r="D442" s="846"/>
      <c r="E442" s="846"/>
      <c r="F442" s="846"/>
      <c r="G442" s="846"/>
      <c r="H442" s="846"/>
      <c r="I442" s="846"/>
      <c r="J442" s="846"/>
      <c r="K442" s="846"/>
      <c r="L442" s="846"/>
      <c r="M442" s="846"/>
      <c r="N442" s="846"/>
      <c r="O442" s="846"/>
      <c r="P442" s="846"/>
      <c r="Q442" s="846"/>
      <c r="R442" s="846"/>
      <c r="S442" s="846"/>
      <c r="T442" s="846"/>
      <c r="U442" s="846"/>
      <c r="V442" s="846"/>
      <c r="W442" s="846"/>
      <c r="X442" s="846"/>
      <c r="Y442" s="846"/>
      <c r="Z442" s="846"/>
      <c r="AA442" s="846"/>
      <c r="AB442" s="846"/>
      <c r="AC442" s="846"/>
      <c r="AD442" s="846"/>
      <c r="AE442" s="846"/>
      <c r="AF442" s="846"/>
      <c r="AG442" s="847"/>
      <c r="AJ442" s="464">
        <v>1</v>
      </c>
    </row>
    <row r="443" spans="1:36" s="362" customFormat="1" ht="14.1" customHeight="1" x14ac:dyDescent="0.15">
      <c r="B443" s="416"/>
      <c r="C443" s="846"/>
      <c r="D443" s="846"/>
      <c r="E443" s="846"/>
      <c r="F443" s="846"/>
      <c r="G443" s="846"/>
      <c r="H443" s="846"/>
      <c r="I443" s="846"/>
      <c r="J443" s="846"/>
      <c r="K443" s="846"/>
      <c r="L443" s="846"/>
      <c r="M443" s="846"/>
      <c r="N443" s="846"/>
      <c r="O443" s="846"/>
      <c r="P443" s="846"/>
      <c r="Q443" s="846"/>
      <c r="R443" s="846"/>
      <c r="S443" s="846"/>
      <c r="T443" s="846"/>
      <c r="U443" s="846"/>
      <c r="V443" s="846"/>
      <c r="W443" s="846"/>
      <c r="X443" s="846"/>
      <c r="Y443" s="846"/>
      <c r="Z443" s="846"/>
      <c r="AA443" s="846"/>
      <c r="AB443" s="846"/>
      <c r="AC443" s="846"/>
      <c r="AD443" s="846"/>
      <c r="AE443" s="846"/>
      <c r="AF443" s="846"/>
      <c r="AG443" s="847"/>
      <c r="AJ443" s="464">
        <v>1</v>
      </c>
    </row>
    <row r="444" spans="1:36" s="362" customFormat="1" ht="14.1" customHeight="1" x14ac:dyDescent="0.15">
      <c r="B444" s="416"/>
      <c r="C444" s="846"/>
      <c r="D444" s="846"/>
      <c r="E444" s="846"/>
      <c r="F444" s="846"/>
      <c r="G444" s="846"/>
      <c r="H444" s="846"/>
      <c r="I444" s="846"/>
      <c r="J444" s="846"/>
      <c r="K444" s="846"/>
      <c r="L444" s="846"/>
      <c r="M444" s="846"/>
      <c r="N444" s="846"/>
      <c r="O444" s="846"/>
      <c r="P444" s="846"/>
      <c r="Q444" s="846"/>
      <c r="R444" s="846"/>
      <c r="S444" s="846"/>
      <c r="T444" s="846"/>
      <c r="U444" s="846"/>
      <c r="V444" s="846"/>
      <c r="W444" s="846"/>
      <c r="X444" s="846"/>
      <c r="Y444" s="846"/>
      <c r="Z444" s="846"/>
      <c r="AA444" s="846"/>
      <c r="AB444" s="846"/>
      <c r="AC444" s="846"/>
      <c r="AD444" s="846"/>
      <c r="AE444" s="846"/>
      <c r="AF444" s="846"/>
      <c r="AG444" s="847"/>
      <c r="AJ444" s="464">
        <v>1</v>
      </c>
    </row>
    <row r="445" spans="1:36" s="362" customFormat="1" ht="14.1" customHeight="1" x14ac:dyDescent="0.15">
      <c r="B445" s="416"/>
      <c r="C445" s="846"/>
      <c r="D445" s="846"/>
      <c r="E445" s="846"/>
      <c r="F445" s="846"/>
      <c r="G445" s="846"/>
      <c r="H445" s="846"/>
      <c r="I445" s="846"/>
      <c r="J445" s="846"/>
      <c r="K445" s="846"/>
      <c r="L445" s="846"/>
      <c r="M445" s="846"/>
      <c r="N445" s="846"/>
      <c r="O445" s="846"/>
      <c r="P445" s="846"/>
      <c r="Q445" s="846"/>
      <c r="R445" s="846"/>
      <c r="S445" s="846"/>
      <c r="T445" s="846"/>
      <c r="U445" s="846"/>
      <c r="V445" s="846"/>
      <c r="W445" s="846"/>
      <c r="X445" s="846"/>
      <c r="Y445" s="846"/>
      <c r="Z445" s="846"/>
      <c r="AA445" s="846"/>
      <c r="AB445" s="846"/>
      <c r="AC445" s="846"/>
      <c r="AD445" s="846"/>
      <c r="AE445" s="846"/>
      <c r="AF445" s="846"/>
      <c r="AG445" s="847"/>
      <c r="AJ445" s="464">
        <v>1</v>
      </c>
    </row>
    <row r="446" spans="1:36" s="362" customFormat="1" ht="14.1" customHeight="1" x14ac:dyDescent="0.15">
      <c r="B446" s="417"/>
      <c r="C446" s="848"/>
      <c r="D446" s="848"/>
      <c r="E446" s="848"/>
      <c r="F446" s="848"/>
      <c r="G446" s="848"/>
      <c r="H446" s="848"/>
      <c r="I446" s="848"/>
      <c r="J446" s="848"/>
      <c r="K446" s="848"/>
      <c r="L446" s="848"/>
      <c r="M446" s="848"/>
      <c r="N446" s="848"/>
      <c r="O446" s="848"/>
      <c r="P446" s="848"/>
      <c r="Q446" s="848"/>
      <c r="R446" s="848"/>
      <c r="S446" s="848"/>
      <c r="T446" s="848"/>
      <c r="U446" s="848"/>
      <c r="V446" s="848"/>
      <c r="W446" s="848"/>
      <c r="X446" s="848"/>
      <c r="Y446" s="848"/>
      <c r="Z446" s="848"/>
      <c r="AA446" s="848"/>
      <c r="AB446" s="848"/>
      <c r="AC446" s="848"/>
      <c r="AD446" s="848"/>
      <c r="AE446" s="848"/>
      <c r="AF446" s="848"/>
      <c r="AG446" s="849"/>
      <c r="AJ446" s="464">
        <v>1</v>
      </c>
    </row>
    <row r="447" spans="1:36" s="362" customFormat="1" ht="14.1" customHeight="1" x14ac:dyDescent="0.15">
      <c r="C447" s="374"/>
      <c r="D447" s="374"/>
      <c r="E447" s="374"/>
      <c r="F447" s="374"/>
      <c r="G447" s="374"/>
      <c r="H447" s="374"/>
      <c r="I447" s="374"/>
      <c r="J447" s="374"/>
      <c r="K447" s="374"/>
      <c r="L447" s="374"/>
      <c r="M447" s="374"/>
      <c r="N447" s="374"/>
      <c r="O447" s="374"/>
      <c r="P447" s="374"/>
      <c r="Q447" s="374"/>
      <c r="R447" s="374"/>
      <c r="S447" s="374"/>
      <c r="T447" s="374"/>
      <c r="U447" s="374"/>
      <c r="V447" s="374"/>
      <c r="W447" s="374"/>
      <c r="X447" s="374"/>
      <c r="Y447" s="374"/>
      <c r="Z447" s="374"/>
      <c r="AA447" s="374"/>
      <c r="AB447" s="374"/>
      <c r="AC447" s="374"/>
      <c r="AD447" s="374"/>
      <c r="AE447" s="374"/>
      <c r="AF447" s="374"/>
      <c r="AG447" s="374"/>
      <c r="AH447" s="374"/>
      <c r="AJ447" s="464">
        <v>1</v>
      </c>
    </row>
    <row r="448" spans="1:36" s="362" customFormat="1" ht="14.1" customHeight="1" x14ac:dyDescent="0.15">
      <c r="AJ448" s="464">
        <v>1</v>
      </c>
    </row>
    <row r="449" spans="1:36" s="362" customFormat="1" ht="14.1" customHeight="1" x14ac:dyDescent="0.15">
      <c r="A449" s="362" t="s">
        <v>1172</v>
      </c>
      <c r="AJ449" s="464">
        <v>1</v>
      </c>
    </row>
    <row r="450" spans="1:36" s="362" customFormat="1" ht="14.1" customHeight="1" x14ac:dyDescent="0.15">
      <c r="B450" s="827" t="s">
        <v>1191</v>
      </c>
      <c r="C450" s="828"/>
      <c r="D450" s="828"/>
      <c r="E450" s="828"/>
      <c r="F450" s="828"/>
      <c r="G450" s="828"/>
      <c r="H450" s="828"/>
      <c r="I450" s="828"/>
      <c r="J450" s="828"/>
      <c r="K450" s="828"/>
      <c r="L450" s="828"/>
      <c r="M450" s="828"/>
      <c r="N450" s="828"/>
      <c r="O450" s="828"/>
      <c r="P450" s="828"/>
      <c r="Q450" s="828"/>
      <c r="R450" s="807"/>
      <c r="S450" s="807"/>
      <c r="T450" s="807">
        <f>入力シート!K334</f>
        <v>0</v>
      </c>
      <c r="U450" s="807"/>
      <c r="V450" s="807" t="s">
        <v>468</v>
      </c>
      <c r="W450" s="807">
        <f>入力シート!O334</f>
        <v>0</v>
      </c>
      <c r="X450" s="807"/>
      <c r="Y450" s="807" t="s">
        <v>469</v>
      </c>
      <c r="Z450" s="807">
        <f>入力シート!Q334</f>
        <v>0</v>
      </c>
      <c r="AA450" s="807"/>
      <c r="AB450" s="807" t="s">
        <v>470</v>
      </c>
      <c r="AC450" s="380"/>
      <c r="AD450" s="380"/>
      <c r="AE450" s="380"/>
      <c r="AF450" s="380"/>
      <c r="AG450" s="381"/>
      <c r="AJ450" s="464">
        <v>1</v>
      </c>
    </row>
    <row r="451" spans="1:36" s="362" customFormat="1" ht="14.1" customHeight="1" x14ac:dyDescent="0.15">
      <c r="B451" s="829"/>
      <c r="C451" s="830"/>
      <c r="D451" s="830"/>
      <c r="E451" s="830"/>
      <c r="F451" s="830"/>
      <c r="G451" s="830"/>
      <c r="H451" s="830"/>
      <c r="I451" s="830"/>
      <c r="J451" s="830"/>
      <c r="K451" s="830"/>
      <c r="L451" s="830"/>
      <c r="M451" s="830"/>
      <c r="N451" s="830"/>
      <c r="O451" s="830"/>
      <c r="P451" s="830"/>
      <c r="Q451" s="830"/>
      <c r="R451" s="808"/>
      <c r="S451" s="808"/>
      <c r="T451" s="808"/>
      <c r="U451" s="808"/>
      <c r="V451" s="808"/>
      <c r="W451" s="808"/>
      <c r="X451" s="808"/>
      <c r="Y451" s="808"/>
      <c r="Z451" s="808"/>
      <c r="AA451" s="808"/>
      <c r="AB451" s="808"/>
      <c r="AC451" s="383"/>
      <c r="AD451" s="383"/>
      <c r="AE451" s="383"/>
      <c r="AF451" s="383"/>
      <c r="AG451" s="384"/>
      <c r="AJ451" s="464">
        <v>1</v>
      </c>
    </row>
    <row r="452" spans="1:36" s="362" customFormat="1" ht="14.1" customHeight="1" x14ac:dyDescent="0.15">
      <c r="B452" s="827" t="s">
        <v>1192</v>
      </c>
      <c r="C452" s="828"/>
      <c r="D452" s="828"/>
      <c r="E452" s="828"/>
      <c r="F452" s="828"/>
      <c r="G452" s="828"/>
      <c r="H452" s="828"/>
      <c r="I452" s="828"/>
      <c r="J452" s="828"/>
      <c r="K452" s="828"/>
      <c r="L452" s="828"/>
      <c r="M452" s="828"/>
      <c r="N452" s="828"/>
      <c r="O452" s="828"/>
      <c r="P452" s="828"/>
      <c r="Q452" s="828"/>
      <c r="R452" s="807"/>
      <c r="S452" s="807"/>
      <c r="T452" s="807">
        <f>入力シート!K335</f>
        <v>0</v>
      </c>
      <c r="U452" s="807"/>
      <c r="V452" s="807" t="s">
        <v>468</v>
      </c>
      <c r="W452" s="807">
        <f>入力シート!O335</f>
        <v>0</v>
      </c>
      <c r="X452" s="807"/>
      <c r="Y452" s="807" t="s">
        <v>469</v>
      </c>
      <c r="Z452" s="807">
        <f>入力シート!Q335</f>
        <v>0</v>
      </c>
      <c r="AA452" s="807"/>
      <c r="AB452" s="807" t="s">
        <v>470</v>
      </c>
      <c r="AC452" s="380"/>
      <c r="AD452" s="380"/>
      <c r="AE452" s="380"/>
      <c r="AF452" s="380"/>
      <c r="AG452" s="381"/>
      <c r="AJ452" s="464">
        <v>1</v>
      </c>
    </row>
    <row r="453" spans="1:36" s="362" customFormat="1" ht="14.1" customHeight="1" x14ac:dyDescent="0.15">
      <c r="B453" s="829"/>
      <c r="C453" s="830"/>
      <c r="D453" s="830"/>
      <c r="E453" s="830"/>
      <c r="F453" s="830"/>
      <c r="G453" s="830"/>
      <c r="H453" s="830"/>
      <c r="I453" s="830"/>
      <c r="J453" s="830"/>
      <c r="K453" s="830"/>
      <c r="L453" s="830"/>
      <c r="M453" s="830"/>
      <c r="N453" s="830"/>
      <c r="O453" s="830"/>
      <c r="P453" s="830"/>
      <c r="Q453" s="830"/>
      <c r="R453" s="808"/>
      <c r="S453" s="808"/>
      <c r="T453" s="808"/>
      <c r="U453" s="808"/>
      <c r="V453" s="808"/>
      <c r="W453" s="808"/>
      <c r="X453" s="808"/>
      <c r="Y453" s="808"/>
      <c r="Z453" s="808"/>
      <c r="AA453" s="808"/>
      <c r="AB453" s="808"/>
      <c r="AC453" s="383"/>
      <c r="AD453" s="383"/>
      <c r="AE453" s="383"/>
      <c r="AF453" s="383"/>
      <c r="AG453" s="384"/>
      <c r="AJ453" s="464">
        <v>1</v>
      </c>
    </row>
    <row r="454" spans="1:36" s="362" customFormat="1" ht="14.1" customHeight="1" x14ac:dyDescent="0.15">
      <c r="AJ454" s="464">
        <v>1</v>
      </c>
    </row>
    <row r="455" spans="1:36" s="362" customFormat="1" ht="14.1" customHeight="1" x14ac:dyDescent="0.15">
      <c r="A455" s="387" t="s">
        <v>482</v>
      </c>
      <c r="B455" s="387"/>
      <c r="C455" s="387"/>
      <c r="AJ455" s="464">
        <v>1</v>
      </c>
    </row>
    <row r="456" spans="1:36" s="362" customFormat="1" ht="14.1" customHeight="1" x14ac:dyDescent="0.15">
      <c r="A456" s="387"/>
      <c r="B456" s="387" t="s">
        <v>1173</v>
      </c>
      <c r="C456" s="387"/>
      <c r="AJ456" s="464">
        <v>1</v>
      </c>
    </row>
    <row r="457" spans="1:36" s="362" customFormat="1" ht="14.1" customHeight="1" x14ac:dyDescent="0.15">
      <c r="AJ457" s="464">
        <v>1</v>
      </c>
    </row>
    <row r="458" spans="1:36" s="362" customFormat="1" ht="14.1" customHeight="1" x14ac:dyDescent="0.15">
      <c r="AJ458" s="464">
        <v>1</v>
      </c>
    </row>
    <row r="459" spans="1:36" s="362" customFormat="1" ht="14.1" customHeight="1" x14ac:dyDescent="0.15">
      <c r="A459" s="418" t="s">
        <v>512</v>
      </c>
      <c r="B459" s="419"/>
      <c r="C459" s="419"/>
      <c r="D459" s="419"/>
      <c r="E459" s="419"/>
      <c r="F459" s="419"/>
      <c r="G459" s="419"/>
      <c r="H459" s="419"/>
      <c r="I459" s="419"/>
      <c r="J459" s="419"/>
      <c r="K459" s="419"/>
      <c r="L459" s="419"/>
      <c r="M459" s="419"/>
      <c r="N459" s="419"/>
      <c r="O459" s="419"/>
      <c r="P459" s="419"/>
      <c r="Q459" s="419"/>
      <c r="R459" s="419"/>
      <c r="S459" s="419"/>
      <c r="T459" s="419"/>
      <c r="U459" s="419"/>
      <c r="V459" s="419"/>
      <c r="W459" s="419"/>
      <c r="X459" s="419"/>
      <c r="Y459" s="419"/>
      <c r="Z459" s="419"/>
      <c r="AA459" s="419"/>
      <c r="AB459" s="419"/>
      <c r="AC459" s="419"/>
      <c r="AD459" s="420"/>
      <c r="AE459" s="419"/>
      <c r="AF459" s="419"/>
      <c r="AG459" s="419"/>
      <c r="AH459" s="421" t="s">
        <v>1207</v>
      </c>
      <c r="AI459" s="419"/>
      <c r="AJ459" s="464">
        <v>1</v>
      </c>
    </row>
    <row r="460" spans="1:36" ht="14.1" customHeight="1" thickBot="1" x14ac:dyDescent="0.2">
      <c r="A460" s="422"/>
      <c r="B460" s="422"/>
      <c r="C460" s="422"/>
      <c r="D460" s="422"/>
      <c r="E460" s="422"/>
      <c r="F460" s="422"/>
      <c r="G460" s="422"/>
      <c r="H460" s="422"/>
      <c r="I460" s="423"/>
      <c r="J460" s="422"/>
      <c r="K460" s="422"/>
      <c r="L460" s="422"/>
      <c r="M460" s="424"/>
      <c r="N460" s="423"/>
      <c r="O460" s="425"/>
      <c r="P460" s="423"/>
      <c r="Q460" s="424"/>
      <c r="R460" s="425"/>
      <c r="S460" s="425"/>
      <c r="T460" s="424"/>
      <c r="U460" s="425"/>
      <c r="V460" s="425"/>
      <c r="W460" s="424"/>
      <c r="X460" s="424"/>
      <c r="Y460" s="424"/>
      <c r="Z460" s="424"/>
      <c r="AA460" s="424"/>
      <c r="AB460" s="424"/>
      <c r="AC460" s="423"/>
      <c r="AD460" s="424"/>
      <c r="AE460" s="423"/>
      <c r="AF460" s="423"/>
      <c r="AG460" s="423"/>
      <c r="AH460" s="424"/>
      <c r="AI460" s="426"/>
      <c r="AJ460" s="464">
        <v>1</v>
      </c>
    </row>
    <row r="461" spans="1:36" ht="14.1" customHeight="1" x14ac:dyDescent="0.15">
      <c r="A461" s="834" t="s">
        <v>504</v>
      </c>
      <c r="B461" s="835"/>
      <c r="C461" s="835"/>
      <c r="D461" s="836"/>
      <c r="E461" s="780" t="s">
        <v>505</v>
      </c>
      <c r="F461" s="781"/>
      <c r="G461" s="782"/>
      <c r="H461" s="831" t="s">
        <v>506</v>
      </c>
      <c r="I461" s="832"/>
      <c r="J461" s="832"/>
      <c r="K461" s="832"/>
      <c r="L461" s="832"/>
      <c r="M461" s="832"/>
      <c r="N461" s="832"/>
      <c r="O461" s="832"/>
      <c r="P461" s="832"/>
      <c r="Q461" s="832"/>
      <c r="R461" s="832"/>
      <c r="S461" s="832"/>
      <c r="T461" s="832"/>
      <c r="U461" s="832"/>
      <c r="V461" s="832"/>
      <c r="W461" s="832"/>
      <c r="X461" s="832"/>
      <c r="Y461" s="832"/>
      <c r="Z461" s="832"/>
      <c r="AA461" s="832"/>
      <c r="AB461" s="832"/>
      <c r="AC461" s="832"/>
      <c r="AD461" s="832"/>
      <c r="AE461" s="833"/>
      <c r="AF461" s="840" t="s">
        <v>507</v>
      </c>
      <c r="AG461" s="835"/>
      <c r="AH461" s="841"/>
      <c r="AI461" s="427"/>
      <c r="AJ461" s="464">
        <v>1</v>
      </c>
    </row>
    <row r="462" spans="1:36" ht="14.1" customHeight="1" thickBot="1" x14ac:dyDescent="0.2">
      <c r="A462" s="837"/>
      <c r="B462" s="838"/>
      <c r="C462" s="838"/>
      <c r="D462" s="839"/>
      <c r="E462" s="783" t="s">
        <v>508</v>
      </c>
      <c r="F462" s="784"/>
      <c r="G462" s="785"/>
      <c r="H462" s="824" t="s">
        <v>508</v>
      </c>
      <c r="I462" s="825"/>
      <c r="J462" s="826"/>
      <c r="K462" s="824" t="s">
        <v>509</v>
      </c>
      <c r="L462" s="825"/>
      <c r="M462" s="825"/>
      <c r="N462" s="825"/>
      <c r="O462" s="825"/>
      <c r="P462" s="825"/>
      <c r="Q462" s="825"/>
      <c r="R462" s="825"/>
      <c r="S462" s="825"/>
      <c r="T462" s="825"/>
      <c r="U462" s="825"/>
      <c r="V462" s="825"/>
      <c r="W462" s="825"/>
      <c r="X462" s="825"/>
      <c r="Y462" s="825"/>
      <c r="Z462" s="825"/>
      <c r="AA462" s="826"/>
      <c r="AB462" s="824" t="s">
        <v>510</v>
      </c>
      <c r="AC462" s="825"/>
      <c r="AD462" s="825"/>
      <c r="AE462" s="826"/>
      <c r="AF462" s="842" t="s">
        <v>511</v>
      </c>
      <c r="AG462" s="838"/>
      <c r="AH462" s="843"/>
      <c r="AJ462" s="464">
        <v>1</v>
      </c>
    </row>
    <row r="463" spans="1:36" ht="14.1" customHeight="1" x14ac:dyDescent="0.15">
      <c r="A463" s="786" t="s">
        <v>1208</v>
      </c>
      <c r="B463" s="787"/>
      <c r="C463" s="787"/>
      <c r="D463" s="788"/>
      <c r="E463" s="428"/>
      <c r="F463" s="429"/>
      <c r="G463" s="429"/>
      <c r="H463" s="428"/>
      <c r="I463" s="430"/>
      <c r="J463" s="431"/>
      <c r="K463" s="432" t="str">
        <f>入力シート!J40</f>
        <v>□</v>
      </c>
      <c r="L463" s="433" t="s">
        <v>1201</v>
      </c>
      <c r="M463" s="434"/>
      <c r="O463" s="434"/>
      <c r="P463" s="434"/>
      <c r="Q463" s="434"/>
      <c r="R463" s="434"/>
      <c r="S463" s="434"/>
      <c r="T463" s="434"/>
      <c r="U463" s="434"/>
      <c r="V463" s="434"/>
      <c r="W463" s="434"/>
      <c r="X463" s="434"/>
      <c r="Y463" s="434"/>
      <c r="Z463" s="426"/>
      <c r="AA463" s="435"/>
      <c r="AB463" s="436" t="s">
        <v>1267</v>
      </c>
      <c r="AC463" s="426" t="s">
        <v>1253</v>
      </c>
      <c r="AD463" s="426"/>
      <c r="AE463" s="435"/>
      <c r="AF463" s="437"/>
      <c r="AG463" s="438"/>
      <c r="AH463" s="439"/>
      <c r="AJ463" s="464">
        <v>1</v>
      </c>
    </row>
    <row r="464" spans="1:36" ht="14.1" customHeight="1" x14ac:dyDescent="0.15">
      <c r="A464" s="789"/>
      <c r="B464" s="790"/>
      <c r="C464" s="790"/>
      <c r="D464" s="791"/>
      <c r="E464" s="440"/>
      <c r="F464" s="441"/>
      <c r="G464" s="441"/>
      <c r="H464" s="440"/>
      <c r="I464" s="442"/>
      <c r="J464" s="443"/>
      <c r="K464" s="269" t="str">
        <f>入力シート!J50</f>
        <v>□</v>
      </c>
      <c r="L464" s="444" t="s">
        <v>1209</v>
      </c>
      <c r="M464" s="445"/>
      <c r="O464" s="445"/>
      <c r="P464" s="445"/>
      <c r="Q464" s="445"/>
      <c r="R464" s="445"/>
      <c r="S464" s="445"/>
      <c r="T464" s="445"/>
      <c r="U464" s="445"/>
      <c r="V464" s="445"/>
      <c r="W464" s="445"/>
      <c r="X464" s="445"/>
      <c r="Y464" s="445"/>
      <c r="Z464" s="426"/>
      <c r="AA464" s="435"/>
      <c r="AB464" s="436"/>
      <c r="AC464" s="426"/>
      <c r="AD464" s="426"/>
      <c r="AE464" s="435"/>
      <c r="AF464" s="446"/>
      <c r="AG464" s="426"/>
      <c r="AH464" s="439"/>
      <c r="AJ464" s="464">
        <v>1</v>
      </c>
    </row>
    <row r="465" spans="1:36" ht="14.1" customHeight="1" x14ac:dyDescent="0.15">
      <c r="A465" s="789"/>
      <c r="B465" s="790"/>
      <c r="C465" s="790"/>
      <c r="D465" s="791"/>
      <c r="E465" s="440"/>
      <c r="F465" s="441"/>
      <c r="G465" s="441"/>
      <c r="H465" s="440"/>
      <c r="I465" s="442"/>
      <c r="J465" s="443"/>
      <c r="K465" s="269" t="str">
        <f>入力シート!J60</f>
        <v>□</v>
      </c>
      <c r="L465" s="444" t="s">
        <v>1210</v>
      </c>
      <c r="M465" s="445"/>
      <c r="O465" s="445"/>
      <c r="P465" s="445"/>
      <c r="Q465" s="445"/>
      <c r="R465" s="445"/>
      <c r="S465" s="445"/>
      <c r="T465" s="445"/>
      <c r="U465" s="445"/>
      <c r="V465" s="445"/>
      <c r="W465" s="445"/>
      <c r="X465" s="445"/>
      <c r="Y465" s="445"/>
      <c r="Z465" s="426"/>
      <c r="AA465" s="435"/>
      <c r="AB465" s="436"/>
      <c r="AC465" s="426"/>
      <c r="AD465" s="426"/>
      <c r="AE465" s="435"/>
      <c r="AF465" s="436"/>
      <c r="AG465" s="426"/>
      <c r="AH465" s="439"/>
      <c r="AJ465" s="464">
        <v>1</v>
      </c>
    </row>
    <row r="466" spans="1:36" ht="14.1" customHeight="1" x14ac:dyDescent="0.15">
      <c r="A466" s="447"/>
      <c r="B466" s="448"/>
      <c r="C466" s="448"/>
      <c r="D466" s="448"/>
      <c r="E466" s="440"/>
      <c r="F466" s="441"/>
      <c r="G466" s="441"/>
      <c r="H466" s="440"/>
      <c r="I466" s="442"/>
      <c r="J466" s="443"/>
      <c r="K466" s="269" t="str">
        <f>入力シート!J70</f>
        <v>□</v>
      </c>
      <c r="L466" s="444" t="s">
        <v>1202</v>
      </c>
      <c r="M466" s="445"/>
      <c r="O466" s="445"/>
      <c r="P466" s="445"/>
      <c r="Q466" s="445"/>
      <c r="R466" s="445"/>
      <c r="S466" s="445"/>
      <c r="T466" s="445"/>
      <c r="U466" s="445"/>
      <c r="V466" s="445"/>
      <c r="W466" s="445"/>
      <c r="X466" s="445"/>
      <c r="Y466" s="445"/>
      <c r="Z466" s="426"/>
      <c r="AA466" s="435"/>
      <c r="AB466" s="436"/>
      <c r="AC466" s="426"/>
      <c r="AD466" s="426"/>
      <c r="AE466" s="435"/>
      <c r="AF466" s="436"/>
      <c r="AG466" s="426"/>
      <c r="AH466" s="439"/>
      <c r="AJ466" s="464">
        <v>1</v>
      </c>
    </row>
    <row r="467" spans="1:36" ht="14.1" customHeight="1" x14ac:dyDescent="0.15">
      <c r="A467" s="447"/>
      <c r="B467" s="448"/>
      <c r="C467" s="448"/>
      <c r="D467" s="448"/>
      <c r="E467" s="440"/>
      <c r="F467" s="441"/>
      <c r="G467" s="441"/>
      <c r="H467" s="440"/>
      <c r="I467" s="442"/>
      <c r="J467" s="443"/>
      <c r="K467" s="269" t="str">
        <f>入力シート!J80</f>
        <v>□</v>
      </c>
      <c r="L467" s="444" t="s">
        <v>1203</v>
      </c>
      <c r="M467" s="445"/>
      <c r="O467" s="445"/>
      <c r="P467" s="445"/>
      <c r="Q467" s="445"/>
      <c r="R467" s="445"/>
      <c r="S467" s="445"/>
      <c r="T467" s="445"/>
      <c r="U467" s="445"/>
      <c r="V467" s="445"/>
      <c r="W467" s="445"/>
      <c r="X467" s="445"/>
      <c r="Y467" s="445"/>
      <c r="Z467" s="426"/>
      <c r="AA467" s="435"/>
      <c r="AB467" s="436"/>
      <c r="AC467" s="426"/>
      <c r="AD467" s="426"/>
      <c r="AE467" s="435"/>
      <c r="AF467" s="436"/>
      <c r="AG467" s="426"/>
      <c r="AH467" s="439"/>
      <c r="AJ467" s="464">
        <v>1</v>
      </c>
    </row>
    <row r="468" spans="1:36" ht="14.1" customHeight="1" x14ac:dyDescent="0.15">
      <c r="A468" s="447"/>
      <c r="B468" s="448"/>
      <c r="C468" s="448"/>
      <c r="D468" s="448"/>
      <c r="E468" s="440"/>
      <c r="F468" s="441"/>
      <c r="G468" s="441"/>
      <c r="H468" s="440"/>
      <c r="I468" s="442"/>
      <c r="J468" s="443"/>
      <c r="K468" s="269" t="str">
        <f>入力シート!J90</f>
        <v>□</v>
      </c>
      <c r="L468" s="444" t="s">
        <v>1204</v>
      </c>
      <c r="M468" s="445"/>
      <c r="O468" s="445"/>
      <c r="P468" s="445"/>
      <c r="Q468" s="445"/>
      <c r="R468" s="445"/>
      <c r="S468" s="445"/>
      <c r="T468" s="445"/>
      <c r="U468" s="445"/>
      <c r="V468" s="445"/>
      <c r="W468" s="445"/>
      <c r="X468" s="445"/>
      <c r="Y468" s="445"/>
      <c r="Z468" s="426"/>
      <c r="AA468" s="435"/>
      <c r="AB468" s="436"/>
      <c r="AC468" s="426"/>
      <c r="AD468" s="426"/>
      <c r="AE468" s="435"/>
      <c r="AF468" s="436"/>
      <c r="AG468" s="426"/>
      <c r="AH468" s="439"/>
      <c r="AJ468" s="464">
        <v>1</v>
      </c>
    </row>
    <row r="469" spans="1:36" ht="14.1" customHeight="1" x14ac:dyDescent="0.15">
      <c r="A469" s="449"/>
      <c r="B469" s="450"/>
      <c r="C469" s="450"/>
      <c r="D469" s="450"/>
      <c r="E469" s="440"/>
      <c r="F469" s="441"/>
      <c r="G469" s="441"/>
      <c r="H469" s="440"/>
      <c r="I469" s="442"/>
      <c r="J469" s="443"/>
      <c r="K469" s="269" t="str">
        <f>入力シート!J101</f>
        <v>□</v>
      </c>
      <c r="L469" s="444" t="s">
        <v>1205</v>
      </c>
      <c r="M469" s="445"/>
      <c r="O469" s="445"/>
      <c r="P469" s="445"/>
      <c r="Q469" s="445"/>
      <c r="R469" s="445"/>
      <c r="S469" s="445"/>
      <c r="T469" s="445"/>
      <c r="U469" s="445"/>
      <c r="V469" s="445"/>
      <c r="W469" s="445"/>
      <c r="X469" s="445"/>
      <c r="Y469" s="445"/>
      <c r="Z469" s="426"/>
      <c r="AA469" s="435"/>
      <c r="AB469" s="436"/>
      <c r="AC469" s="426"/>
      <c r="AD469" s="426"/>
      <c r="AE469" s="435"/>
      <c r="AF469" s="436"/>
      <c r="AG469" s="426"/>
      <c r="AH469" s="439"/>
      <c r="AJ469" s="464">
        <v>1</v>
      </c>
    </row>
    <row r="470" spans="1:36" ht="14.1" customHeight="1" x14ac:dyDescent="0.15">
      <c r="A470" s="449"/>
      <c r="B470" s="450"/>
      <c r="C470" s="450"/>
      <c r="D470" s="450"/>
      <c r="E470" s="440"/>
      <c r="F470" s="441"/>
      <c r="G470" s="441"/>
      <c r="H470" s="440"/>
      <c r="I470" s="442"/>
      <c r="J470" s="443"/>
      <c r="K470" s="451" t="str">
        <f>IF(SUMIF(K463:K469,"■",AJ463:AJ469)=0,"■","□")</f>
        <v>■</v>
      </c>
      <c r="L470" s="452" t="s">
        <v>1206</v>
      </c>
      <c r="M470" s="453"/>
      <c r="N470" s="454"/>
      <c r="O470" s="452"/>
      <c r="P470" s="455"/>
      <c r="Q470" s="452"/>
      <c r="R470" s="456"/>
      <c r="S470" s="456"/>
      <c r="T470" s="452"/>
      <c r="U470" s="457"/>
      <c r="V470" s="455"/>
      <c r="W470" s="455"/>
      <c r="X470" s="455"/>
      <c r="Y470" s="452"/>
      <c r="Z470" s="455"/>
      <c r="AA470" s="458"/>
      <c r="AB470" s="436"/>
      <c r="AC470" s="426"/>
      <c r="AD470" s="426"/>
      <c r="AE470" s="435"/>
      <c r="AF470" s="436"/>
      <c r="AG470" s="426"/>
      <c r="AH470" s="439"/>
      <c r="AJ470" s="464">
        <v>1</v>
      </c>
    </row>
    <row r="471" spans="1:36" ht="14.1" customHeight="1" x14ac:dyDescent="0.15">
      <c r="A471" s="449"/>
      <c r="B471" s="450"/>
      <c r="C471" s="450"/>
      <c r="D471" s="450"/>
      <c r="E471" s="440"/>
      <c r="F471" s="441"/>
      <c r="G471" s="459"/>
      <c r="H471" s="441"/>
      <c r="I471" s="442"/>
      <c r="J471" s="443"/>
      <c r="K471" s="269" t="str">
        <f>IF(入力シート!J111="■","□","■")</f>
        <v>■</v>
      </c>
      <c r="L471" s="444" t="s">
        <v>1254</v>
      </c>
      <c r="M471" s="445"/>
      <c r="O471" s="444"/>
      <c r="P471" s="426"/>
      <c r="Q471" s="444"/>
      <c r="R471" s="460"/>
      <c r="S471" s="460"/>
      <c r="T471" s="444"/>
      <c r="U471" s="269"/>
      <c r="V471" s="426"/>
      <c r="W471" s="426"/>
      <c r="X471" s="426"/>
      <c r="Y471" s="444"/>
      <c r="Z471" s="426"/>
      <c r="AA471" s="435"/>
      <c r="AB471" s="436"/>
      <c r="AC471" s="426"/>
      <c r="AD471" s="426"/>
      <c r="AE471" s="435"/>
      <c r="AF471" s="436"/>
      <c r="AG471" s="426"/>
      <c r="AH471" s="439"/>
      <c r="AJ471" s="464">
        <v>1</v>
      </c>
    </row>
    <row r="472" spans="1:36" ht="14.1" customHeight="1" thickBot="1" x14ac:dyDescent="0.2">
      <c r="A472" s="461"/>
      <c r="B472" s="423"/>
      <c r="C472" s="423"/>
      <c r="D472" s="462"/>
      <c r="E472" s="423"/>
      <c r="F472" s="423"/>
      <c r="G472" s="462"/>
      <c r="H472" s="423"/>
      <c r="I472" s="423"/>
      <c r="J472" s="462"/>
      <c r="K472" s="423"/>
      <c r="L472" s="423" t="str">
        <f>IF(入力シート!J111="■","※「都市施設緑地」の区域内のため、認定できません。","")</f>
        <v/>
      </c>
      <c r="M472" s="423"/>
      <c r="N472" s="423"/>
      <c r="O472" s="423"/>
      <c r="P472" s="423"/>
      <c r="Q472" s="423"/>
      <c r="R472" s="423"/>
      <c r="S472" s="423"/>
      <c r="T472" s="423"/>
      <c r="U472" s="423"/>
      <c r="V472" s="423"/>
      <c r="W472" s="423"/>
      <c r="X472" s="423"/>
      <c r="Y472" s="423"/>
      <c r="Z472" s="423"/>
      <c r="AA472" s="462"/>
      <c r="AB472" s="424"/>
      <c r="AC472" s="423"/>
      <c r="AD472" s="423"/>
      <c r="AE472" s="462"/>
      <c r="AF472" s="424"/>
      <c r="AG472" s="423"/>
      <c r="AH472" s="463"/>
      <c r="AJ472" s="464">
        <v>1</v>
      </c>
    </row>
    <row r="473" spans="1:36" ht="14.1" customHeight="1" x14ac:dyDescent="0.15">
      <c r="AJ473" s="464">
        <v>1</v>
      </c>
    </row>
  </sheetData>
  <sheetProtection algorithmName="SHA-512" hashValue="xjcGLJjPypVm+a1q3nOIt2i20eSgTeE7DinVqyJ1wQoF+Bx6Qn+CfmT0BeeW+xgWt9qLsJ+1PabIElDjKvfiEA==" saltValue="09GXHuH1h+GVcbpNE8e6PQ==" spinCount="100000" sheet="1" objects="1" scenarios="1"/>
  <autoFilter ref="AJ1:AJ473" xr:uid="{00000000-0009-0000-0000-000002000000}">
    <filterColumn colId="0">
      <filters blank="1">
        <filter val="1"/>
      </filters>
    </filterColumn>
  </autoFilter>
  <mergeCells count="302">
    <mergeCell ref="B380:AH381"/>
    <mergeCell ref="Q326:S327"/>
    <mergeCell ref="M326:O327"/>
    <mergeCell ref="J68:Q68"/>
    <mergeCell ref="J75:AF75"/>
    <mergeCell ref="J77:Q77"/>
    <mergeCell ref="J78:AF78"/>
    <mergeCell ref="AA117:AG118"/>
    <mergeCell ref="I117:Z118"/>
    <mergeCell ref="J125:U125"/>
    <mergeCell ref="J126:U126"/>
    <mergeCell ref="W125:AG125"/>
    <mergeCell ref="B91:AG92"/>
    <mergeCell ref="G76:H76"/>
    <mergeCell ref="G77:H77"/>
    <mergeCell ref="J76:Q76"/>
    <mergeCell ref="F362:AF362"/>
    <mergeCell ref="A98:AG99"/>
    <mergeCell ref="E150:H150"/>
    <mergeCell ref="K83:AF83"/>
    <mergeCell ref="O354:Q354"/>
    <mergeCell ref="B209:AH210"/>
    <mergeCell ref="B205:AH208"/>
    <mergeCell ref="T326:V327"/>
    <mergeCell ref="B326:H327"/>
    <mergeCell ref="P305:S305"/>
    <mergeCell ref="B343:K344"/>
    <mergeCell ref="G75:H75"/>
    <mergeCell ref="Y162:Z162"/>
    <mergeCell ref="AB162:AC162"/>
    <mergeCell ref="J322:N323"/>
    <mergeCell ref="J324:N325"/>
    <mergeCell ref="J326:L327"/>
    <mergeCell ref="AA148:AG148"/>
    <mergeCell ref="AA138:AG138"/>
    <mergeCell ref="A113:H116"/>
    <mergeCell ref="E147:H147"/>
    <mergeCell ref="A112:H112"/>
    <mergeCell ref="A119:A128"/>
    <mergeCell ref="P157:S157"/>
    <mergeCell ref="U104:AG104"/>
    <mergeCell ref="AA145:AG147"/>
    <mergeCell ref="B107:AF108"/>
    <mergeCell ref="AA152:AG153"/>
    <mergeCell ref="AA149:AG150"/>
    <mergeCell ref="AA129:AG129"/>
    <mergeCell ref="A129:A140"/>
    <mergeCell ref="A141:H141"/>
    <mergeCell ref="R54:AC54"/>
    <mergeCell ref="AA139:AG140"/>
    <mergeCell ref="AA142:AG143"/>
    <mergeCell ref="E153:H153"/>
    <mergeCell ref="M145:N145"/>
    <mergeCell ref="O145:Z145"/>
    <mergeCell ref="L343:O344"/>
    <mergeCell ref="O353:Q353"/>
    <mergeCell ref="AB64:AF64"/>
    <mergeCell ref="J69:Q69"/>
    <mergeCell ref="J63:V63"/>
    <mergeCell ref="J66:M66"/>
    <mergeCell ref="J67:AF67"/>
    <mergeCell ref="E140:H140"/>
    <mergeCell ref="A117:H118"/>
    <mergeCell ref="B204:AI204"/>
    <mergeCell ref="V168:AH168"/>
    <mergeCell ref="V166:AH167"/>
    <mergeCell ref="A148:H148"/>
    <mergeCell ref="A151:H151"/>
    <mergeCell ref="AA144:AG144"/>
    <mergeCell ref="AA141:AG141"/>
    <mergeCell ref="E143:H143"/>
    <mergeCell ref="B324:H325"/>
    <mergeCell ref="A144:H144"/>
    <mergeCell ref="W123:AG123"/>
    <mergeCell ref="J123:U123"/>
    <mergeCell ref="J124:U124"/>
    <mergeCell ref="AA151:AG151"/>
    <mergeCell ref="AA132:AG132"/>
    <mergeCell ref="U105:AE105"/>
    <mergeCell ref="W126:AG126"/>
    <mergeCell ref="E131:H131"/>
    <mergeCell ref="E134:H134"/>
    <mergeCell ref="E137:H137"/>
    <mergeCell ref="E415:AH420"/>
    <mergeCell ref="U347:Y347"/>
    <mergeCell ref="U348:Y348"/>
    <mergeCell ref="B386:AH389"/>
    <mergeCell ref="B395:AH396"/>
    <mergeCell ref="C397:AH399"/>
    <mergeCell ref="B384:AH385"/>
    <mergeCell ref="J127:U127"/>
    <mergeCell ref="W124:AG124"/>
    <mergeCell ref="AA136:AG137"/>
    <mergeCell ref="J159:Y160"/>
    <mergeCell ref="K256:N256"/>
    <mergeCell ref="P212:S212"/>
    <mergeCell ref="K257:AG257"/>
    <mergeCell ref="L254:M254"/>
    <mergeCell ref="T254:W254"/>
    <mergeCell ref="L252:M252"/>
    <mergeCell ref="S252:W252"/>
    <mergeCell ref="AB252:AF252"/>
    <mergeCell ref="AA130:AG131"/>
    <mergeCell ref="AA133:AG134"/>
    <mergeCell ref="AB243:AF243"/>
    <mergeCell ref="K247:N247"/>
    <mergeCell ref="K258:R258"/>
    <mergeCell ref="E424:AH425"/>
    <mergeCell ref="U349:Y349"/>
    <mergeCell ref="U350:Y350"/>
    <mergeCell ref="C400:AH408"/>
    <mergeCell ref="E421:AH423"/>
    <mergeCell ref="L307:W307"/>
    <mergeCell ref="B316:H317"/>
    <mergeCell ref="J318:AF319"/>
    <mergeCell ref="E312:AF315"/>
    <mergeCell ref="B322:H323"/>
    <mergeCell ref="J320:N321"/>
    <mergeCell ref="B339:F340"/>
    <mergeCell ref="B320:H321"/>
    <mergeCell ref="E410:AH412"/>
    <mergeCell ref="Q334:S334"/>
    <mergeCell ref="Q333:S333"/>
    <mergeCell ref="B382:AH383"/>
    <mergeCell ref="M345:R345"/>
    <mergeCell ref="E413:AH414"/>
    <mergeCell ref="B392:AH394"/>
    <mergeCell ref="M347:Q347"/>
    <mergeCell ref="M348:Q348"/>
    <mergeCell ref="M349:Q349"/>
    <mergeCell ref="M350:Q350"/>
    <mergeCell ref="Y452:Y453"/>
    <mergeCell ref="Y450:Y451"/>
    <mergeCell ref="AF461:AH461"/>
    <mergeCell ref="AF462:AH462"/>
    <mergeCell ref="T245:W245"/>
    <mergeCell ref="L243:M243"/>
    <mergeCell ref="S243:W243"/>
    <mergeCell ref="B436:AH437"/>
    <mergeCell ref="P438:S438"/>
    <mergeCell ref="C441:AG446"/>
    <mergeCell ref="G339:M340"/>
    <mergeCell ref="P339:V340"/>
    <mergeCell ref="N339:O340"/>
    <mergeCell ref="T341:AG342"/>
    <mergeCell ref="B341:S342"/>
    <mergeCell ref="O360:Q360"/>
    <mergeCell ref="O366:Q366"/>
    <mergeCell ref="O367:Q367"/>
    <mergeCell ref="F369:AF369"/>
    <mergeCell ref="D373:AE374"/>
    <mergeCell ref="D376:AE377"/>
    <mergeCell ref="O359:Q359"/>
    <mergeCell ref="F356:AF356"/>
    <mergeCell ref="B430:AH435"/>
    <mergeCell ref="H56:L57"/>
    <mergeCell ref="A173:AH174"/>
    <mergeCell ref="X225:AA225"/>
    <mergeCell ref="X235:AA235"/>
    <mergeCell ref="B426:AH429"/>
    <mergeCell ref="B390:AH391"/>
    <mergeCell ref="AB462:AE462"/>
    <mergeCell ref="H462:J462"/>
    <mergeCell ref="B450:Q451"/>
    <mergeCell ref="R450:S451"/>
    <mergeCell ref="V450:V451"/>
    <mergeCell ref="T450:U451"/>
    <mergeCell ref="Z450:AA451"/>
    <mergeCell ref="Z452:AA453"/>
    <mergeCell ref="AB450:AB451"/>
    <mergeCell ref="H461:AE461"/>
    <mergeCell ref="K462:AA462"/>
    <mergeCell ref="W452:X453"/>
    <mergeCell ref="T452:U453"/>
    <mergeCell ref="V452:V453"/>
    <mergeCell ref="R452:S453"/>
    <mergeCell ref="A461:D462"/>
    <mergeCell ref="AB452:AB453"/>
    <mergeCell ref="B452:Q453"/>
    <mergeCell ref="AC1:AD2"/>
    <mergeCell ref="A20:AH23"/>
    <mergeCell ref="AE1:AF2"/>
    <mergeCell ref="AG1:AH2"/>
    <mergeCell ref="L45:AH45"/>
    <mergeCell ref="A25:AH25"/>
    <mergeCell ref="Z4:AA4"/>
    <mergeCell ref="AC4:AD4"/>
    <mergeCell ref="AF4:AG4"/>
    <mergeCell ref="R10:AH11"/>
    <mergeCell ref="R15:AH16"/>
    <mergeCell ref="R17:AH17"/>
    <mergeCell ref="R12:AH12"/>
    <mergeCell ref="K39:AF40"/>
    <mergeCell ref="G33:AH36"/>
    <mergeCell ref="H5:AA7"/>
    <mergeCell ref="R13:AH13"/>
    <mergeCell ref="R18:AH18"/>
    <mergeCell ref="E461:G461"/>
    <mergeCell ref="E462:G462"/>
    <mergeCell ref="A463:D465"/>
    <mergeCell ref="J37:AH37"/>
    <mergeCell ref="K62:L62"/>
    <mergeCell ref="R62:V62"/>
    <mergeCell ref="K64:L64"/>
    <mergeCell ref="S64:V64"/>
    <mergeCell ref="AA62:AE62"/>
    <mergeCell ref="L46:M46"/>
    <mergeCell ref="O46:P46"/>
    <mergeCell ref="R46:S46"/>
    <mergeCell ref="AB56:AD57"/>
    <mergeCell ref="AE56:AG57"/>
    <mergeCell ref="P59:S59"/>
    <mergeCell ref="W450:X451"/>
    <mergeCell ref="B56:D57"/>
    <mergeCell ref="E56:G57"/>
    <mergeCell ref="K215:AG215"/>
    <mergeCell ref="K216:AG216"/>
    <mergeCell ref="K217:AG217"/>
    <mergeCell ref="K237:N237"/>
    <mergeCell ref="K238:AG238"/>
    <mergeCell ref="K239:R239"/>
    <mergeCell ref="H270:Y270"/>
    <mergeCell ref="Z270:AF270"/>
    <mergeCell ref="H271:Y271"/>
    <mergeCell ref="Z271:AF271"/>
    <mergeCell ref="B281:AH283"/>
    <mergeCell ref="B284:AH285"/>
    <mergeCell ref="B286:AH290"/>
    <mergeCell ref="B292:AH294"/>
    <mergeCell ref="B295:AH296"/>
    <mergeCell ref="D274:AE275"/>
    <mergeCell ref="E270:G270"/>
    <mergeCell ref="E271:G271"/>
    <mergeCell ref="B297:AH303"/>
    <mergeCell ref="M346:Q346"/>
    <mergeCell ref="T225:W225"/>
    <mergeCell ref="L223:M223"/>
    <mergeCell ref="S223:W223"/>
    <mergeCell ref="AB223:AF223"/>
    <mergeCell ref="U345:AD345"/>
    <mergeCell ref="U346:Y346"/>
    <mergeCell ref="D235:J235"/>
    <mergeCell ref="D245:J245"/>
    <mergeCell ref="D254:J254"/>
    <mergeCell ref="D263:J263"/>
    <mergeCell ref="N240:AG240"/>
    <mergeCell ref="K265:N265"/>
    <mergeCell ref="K266:AG266"/>
    <mergeCell ref="K267:R267"/>
    <mergeCell ref="L263:M263"/>
    <mergeCell ref="T263:W263"/>
    <mergeCell ref="L261:M261"/>
    <mergeCell ref="S261:W261"/>
    <mergeCell ref="AB261:AF261"/>
    <mergeCell ref="L245:M245"/>
    <mergeCell ref="L235:M235"/>
    <mergeCell ref="T235:W235"/>
    <mergeCell ref="D268:M268"/>
    <mergeCell ref="N268:AG268"/>
    <mergeCell ref="L233:M233"/>
    <mergeCell ref="S233:W233"/>
    <mergeCell ref="AB233:AF233"/>
    <mergeCell ref="K227:N227"/>
    <mergeCell ref="K228:AG228"/>
    <mergeCell ref="K244:AF244"/>
    <mergeCell ref="K253:AF253"/>
    <mergeCell ref="K262:AF262"/>
    <mergeCell ref="X245:AA245"/>
    <mergeCell ref="X254:AA254"/>
    <mergeCell ref="X263:AA263"/>
    <mergeCell ref="AB263:AF263"/>
    <mergeCell ref="AB254:AF254"/>
    <mergeCell ref="AB245:AF245"/>
    <mergeCell ref="AB235:AF235"/>
    <mergeCell ref="D240:M240"/>
    <mergeCell ref="D250:M250"/>
    <mergeCell ref="N250:AG250"/>
    <mergeCell ref="D259:M259"/>
    <mergeCell ref="N259:AG259"/>
    <mergeCell ref="K248:AG248"/>
    <mergeCell ref="K249:R249"/>
    <mergeCell ref="J65:AF65"/>
    <mergeCell ref="K226:AG226"/>
    <mergeCell ref="K236:AG236"/>
    <mergeCell ref="K246:AG246"/>
    <mergeCell ref="K255:AG255"/>
    <mergeCell ref="K264:AG264"/>
    <mergeCell ref="K218:N218"/>
    <mergeCell ref="K219:AG219"/>
    <mergeCell ref="K220:R220"/>
    <mergeCell ref="K229:R229"/>
    <mergeCell ref="L225:M225"/>
    <mergeCell ref="K224:AF224"/>
    <mergeCell ref="K234:AF234"/>
    <mergeCell ref="W127:AG127"/>
    <mergeCell ref="AA135:AG135"/>
    <mergeCell ref="I113:AG116"/>
    <mergeCell ref="I112:AG112"/>
    <mergeCell ref="J70:AF70"/>
    <mergeCell ref="AB225:AF225"/>
    <mergeCell ref="AE162:AF162"/>
    <mergeCell ref="V169:AH169"/>
  </mergeCells>
  <phoneticPr fontId="24"/>
  <pageMargins left="0.70866141732283472" right="0.51181102362204722" top="0.39370078740157483" bottom="0.39370078740157483" header="0.31496062992125984" footer="0.31496062992125984"/>
  <pageSetup paperSize="9" orientation="portrait" blackAndWhite="1" r:id="rId1"/>
  <headerFooter>
    <oddFooter>&amp;L&amp;08 2021/05/10 Ver.3.5&amp;R&amp;08一般財団法人 愛知県建築住宅センター</oddFooter>
  </headerFooter>
  <rowBreaks count="10" manualBreakCount="10">
    <brk id="58" max="33" man="1"/>
    <brk id="96" max="33" man="1"/>
    <brk id="154" max="33" man="1"/>
    <brk id="211" max="33" man="1"/>
    <brk id="268" max="33" man="1"/>
    <brk id="304" max="33" man="1"/>
    <brk id="363" max="33" man="1"/>
    <brk id="378" max="33" man="1"/>
    <brk id="437" max="33" man="1"/>
    <brk id="458" max="33" man="1"/>
  </rowBreaks>
  <extLst>
    <ext xmlns:x14="http://schemas.microsoft.com/office/spreadsheetml/2009/9/main" uri="{78C0D931-6437-407d-A8EE-F0AAD7539E65}">
      <x14:conditionalFormattings>
        <x14:conditionalFormatting xmlns:xm="http://schemas.microsoft.com/office/excel/2006/main">
          <x14:cfRule type="expression" priority="6" id="{6A7F1A4A-A2C7-40E5-BE01-1FDD9A8BB3A7}">
            <xm:f>ISERROR(入力シート!$AL$22)</xm:f>
            <x14:dxf>
              <font>
                <color theme="0"/>
              </font>
            </x14:dxf>
          </x14:cfRule>
          <xm:sqref>L343</xm:sqref>
        </x14:conditionalFormatting>
        <x14:conditionalFormatting xmlns:xm="http://schemas.microsoft.com/office/excel/2006/main">
          <x14:cfRule type="expression" priority="1" id="{4B991D6D-088B-44C6-9A18-37B44690D54D}">
            <xm:f>I!$AD$193=FALSE</xm:f>
            <x14:dxf>
              <font>
                <color theme="0"/>
              </font>
              <fill>
                <patternFill patternType="none">
                  <bgColor auto="1"/>
                </patternFill>
              </fill>
            </x14:dxf>
          </x14:cfRule>
          <xm:sqref>D274:AE275 H270:AF271 N268:AG268 K264:AG267 AB263:AF263 T263:W263 L263:M263 K262 L261:M261 S261:W261 AB261:AF261 N259:AG259 K255:AG258 AB254:AF254 T254:W254 L254:M254 K253 L252:M252 S252:W252 AB252:AF252 N250:AG250 K246:AG249 L245:M245 T245:W245 AB245:AF245 K244 L243:M243 S243:W243 AB243:AF243 N240:AG240 K236:AG239 L235:M235 T235:W235 AB235:AF235 K234 L233:M233 S233:W233 AB233:AF233 K226:AG229 L225:M225 T225:W225 AB225:AF225 K224 L223:M223 S223:W223 AB223:AF223 K215:AG220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dimension ref="A1:AI63"/>
  <sheetViews>
    <sheetView showGridLines="0" showZeros="0" workbookViewId="0"/>
  </sheetViews>
  <sheetFormatPr defaultColWidth="0" defaultRowHeight="13.5" x14ac:dyDescent="0.15"/>
  <cols>
    <col min="1" max="35" width="2.625" style="110" customWidth="1"/>
  </cols>
  <sheetData>
    <row r="1" spans="1:35" ht="14.25" x14ac:dyDescent="0.15">
      <c r="A1" s="107" t="s">
        <v>1377</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951" t="s">
        <v>1244</v>
      </c>
      <c r="AC1" s="951"/>
      <c r="AD1" s="951"/>
      <c r="AE1" s="951"/>
      <c r="AF1" s="951"/>
      <c r="AG1" s="951"/>
      <c r="AH1" s="951"/>
      <c r="AI1" s="109"/>
    </row>
    <row r="2" spans="1:35" x14ac:dyDescent="0.15">
      <c r="B2" s="948" t="s">
        <v>1380</v>
      </c>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52" t="s">
        <v>1252</v>
      </c>
      <c r="AC2" s="952"/>
      <c r="AD2" s="952"/>
      <c r="AE2" s="952"/>
      <c r="AF2" s="952"/>
      <c r="AG2" s="952"/>
      <c r="AH2" s="952"/>
    </row>
    <row r="3" spans="1:35" x14ac:dyDescent="0.15">
      <c r="B3" s="948"/>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53"/>
      <c r="AC3" s="953"/>
      <c r="AD3" s="953"/>
      <c r="AE3" s="953"/>
      <c r="AF3" s="953"/>
      <c r="AG3" s="953"/>
      <c r="AH3" s="953"/>
    </row>
    <row r="4" spans="1:35" x14ac:dyDescent="0.15">
      <c r="A4" s="499"/>
      <c r="B4" s="133"/>
      <c r="C4" s="133"/>
      <c r="D4" s="133"/>
      <c r="E4" s="133"/>
      <c r="F4" s="133"/>
      <c r="G4" s="133"/>
      <c r="H4" s="133"/>
      <c r="I4" s="133"/>
      <c r="J4" s="133"/>
      <c r="K4" s="133"/>
      <c r="L4" s="133"/>
      <c r="M4" s="133"/>
      <c r="N4" s="133"/>
      <c r="O4" s="133"/>
      <c r="P4" s="954" t="s">
        <v>1378</v>
      </c>
      <c r="Q4" s="954"/>
      <c r="R4" s="954"/>
      <c r="S4" s="954"/>
      <c r="T4" s="133"/>
      <c r="U4" s="133"/>
      <c r="V4" s="133"/>
      <c r="W4" s="133"/>
      <c r="X4" s="133"/>
      <c r="Y4" s="133"/>
      <c r="Z4" s="133"/>
      <c r="AA4" s="133"/>
      <c r="AB4" s="133"/>
      <c r="AC4" s="133"/>
      <c r="AD4" s="133"/>
      <c r="AE4" s="133"/>
      <c r="AF4" s="133"/>
      <c r="AG4" s="133"/>
      <c r="AH4" s="133"/>
      <c r="AI4" s="103"/>
    </row>
    <row r="5" spans="1:35" x14ac:dyDescent="0.1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row>
    <row r="6" spans="1:35" s="498" customFormat="1" x14ac:dyDescent="0.15">
      <c r="A6" s="103"/>
      <c r="B6" s="546" t="s">
        <v>1385</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8"/>
      <c r="AH6" s="103"/>
      <c r="AI6" s="103"/>
    </row>
    <row r="7" spans="1:35" s="498" customFormat="1" x14ac:dyDescent="0.15">
      <c r="A7" s="103"/>
      <c r="B7" s="549"/>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1"/>
      <c r="AH7" s="103"/>
      <c r="AI7" s="103"/>
    </row>
    <row r="8" spans="1:35" s="498" customFormat="1" x14ac:dyDescent="0.15">
      <c r="A8" s="103"/>
      <c r="B8" s="549"/>
      <c r="C8" s="550"/>
      <c r="D8" s="550"/>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1"/>
      <c r="AH8" s="103"/>
      <c r="AI8" s="103"/>
    </row>
    <row r="9" spans="1:35" s="498" customFormat="1" x14ac:dyDescent="0.15">
      <c r="A9" s="103"/>
      <c r="B9" s="549"/>
      <c r="C9" s="550"/>
      <c r="D9" s="550"/>
      <c r="E9" s="550"/>
      <c r="F9" s="550"/>
      <c r="G9" s="550"/>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1"/>
      <c r="AH9" s="103"/>
      <c r="AI9" s="103"/>
    </row>
    <row r="10" spans="1:35" s="498" customFormat="1" x14ac:dyDescent="0.15">
      <c r="A10" s="103"/>
      <c r="B10" s="549"/>
      <c r="C10" s="550"/>
      <c r="D10" s="550"/>
      <c r="E10" s="550"/>
      <c r="F10" s="550"/>
      <c r="G10" s="550"/>
      <c r="H10" s="550"/>
      <c r="I10" s="550"/>
      <c r="J10" s="550"/>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1"/>
      <c r="AH10" s="103"/>
      <c r="AI10" s="103"/>
    </row>
    <row r="11" spans="1:35" s="498" customFormat="1" x14ac:dyDescent="0.15">
      <c r="A11" s="103"/>
      <c r="B11" s="549"/>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1"/>
      <c r="AH11" s="103"/>
      <c r="AI11" s="103"/>
    </row>
    <row r="12" spans="1:35" s="498" customFormat="1" x14ac:dyDescent="0.15">
      <c r="A12" s="103"/>
      <c r="B12" s="549"/>
      <c r="C12" s="550"/>
      <c r="D12" s="550"/>
      <c r="E12" s="550"/>
      <c r="F12" s="550"/>
      <c r="G12" s="550"/>
      <c r="H12" s="550"/>
      <c r="I12" s="550"/>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1"/>
      <c r="AH12" s="103"/>
      <c r="AI12" s="103"/>
    </row>
    <row r="13" spans="1:35" s="498" customFormat="1" x14ac:dyDescent="0.15">
      <c r="A13" s="103"/>
      <c r="B13" s="549"/>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1"/>
      <c r="AH13" s="103"/>
      <c r="AI13" s="103"/>
    </row>
    <row r="14" spans="1:35" s="498" customFormat="1" x14ac:dyDescent="0.15">
      <c r="A14" s="103"/>
      <c r="B14" s="549"/>
      <c r="C14" s="550"/>
      <c r="D14" s="550"/>
      <c r="E14" s="550"/>
      <c r="F14" s="550"/>
      <c r="G14" s="550"/>
      <c r="H14" s="550"/>
      <c r="I14" s="550"/>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1"/>
      <c r="AH14" s="103"/>
      <c r="AI14" s="103"/>
    </row>
    <row r="15" spans="1:35" s="498" customFormat="1" x14ac:dyDescent="0.15">
      <c r="A15" s="103"/>
      <c r="B15" s="549"/>
      <c r="C15" s="550"/>
      <c r="D15" s="550"/>
      <c r="E15" s="550"/>
      <c r="F15" s="550"/>
      <c r="G15" s="550"/>
      <c r="H15" s="550"/>
      <c r="I15" s="550"/>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1"/>
      <c r="AH15" s="103"/>
      <c r="AI15" s="103"/>
    </row>
    <row r="16" spans="1:35" s="498" customFormat="1" x14ac:dyDescent="0.15">
      <c r="A16" s="103"/>
      <c r="B16" s="549"/>
      <c r="C16" s="550"/>
      <c r="D16" s="550"/>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1"/>
      <c r="AH16" s="103"/>
      <c r="AI16" s="103"/>
    </row>
    <row r="17" spans="1:35" s="498" customFormat="1" x14ac:dyDescent="0.15">
      <c r="A17" s="103"/>
      <c r="B17" s="549"/>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1"/>
      <c r="AH17" s="103"/>
      <c r="AI17" s="103"/>
    </row>
    <row r="18" spans="1:35" s="498" customFormat="1" x14ac:dyDescent="0.15">
      <c r="A18" s="103"/>
      <c r="B18" s="549"/>
      <c r="C18" s="550"/>
      <c r="D18" s="550"/>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1"/>
      <c r="AH18" s="103"/>
      <c r="AI18" s="103"/>
    </row>
    <row r="19" spans="1:35" s="498" customFormat="1" x14ac:dyDescent="0.15">
      <c r="A19" s="103"/>
      <c r="B19" s="549"/>
      <c r="C19" s="550"/>
      <c r="D19" s="550"/>
      <c r="E19" s="550"/>
      <c r="F19" s="550"/>
      <c r="G19" s="550"/>
      <c r="H19" s="550"/>
      <c r="I19" s="550"/>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1"/>
      <c r="AH19" s="103"/>
      <c r="AI19" s="103"/>
    </row>
    <row r="20" spans="1:35" s="498" customFormat="1" x14ac:dyDescent="0.15">
      <c r="A20" s="103"/>
      <c r="B20" s="549"/>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1"/>
      <c r="AH20" s="103"/>
      <c r="AI20" s="103"/>
    </row>
    <row r="21" spans="1:35" s="498" customFormat="1" x14ac:dyDescent="0.15">
      <c r="A21" s="103"/>
      <c r="B21" s="549"/>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1"/>
      <c r="AH21" s="103"/>
      <c r="AI21" s="103"/>
    </row>
    <row r="22" spans="1:35" s="498" customFormat="1" x14ac:dyDescent="0.15">
      <c r="A22" s="103"/>
      <c r="B22" s="549"/>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1"/>
      <c r="AH22" s="103"/>
      <c r="AI22" s="103"/>
    </row>
    <row r="23" spans="1:35" s="498" customFormat="1" x14ac:dyDescent="0.15">
      <c r="A23" s="103"/>
      <c r="B23" s="549"/>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0"/>
      <c r="AD23" s="550"/>
      <c r="AE23" s="550"/>
      <c r="AF23" s="550"/>
      <c r="AG23" s="551"/>
      <c r="AH23" s="103"/>
      <c r="AI23" s="103"/>
    </row>
    <row r="24" spans="1:35" s="498" customFormat="1" x14ac:dyDescent="0.15">
      <c r="A24" s="103"/>
      <c r="B24" s="549"/>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1"/>
      <c r="AH24" s="103"/>
      <c r="AI24" s="103"/>
    </row>
    <row r="25" spans="1:35" s="498" customFormat="1" x14ac:dyDescent="0.15">
      <c r="A25" s="103"/>
      <c r="B25" s="549"/>
      <c r="C25" s="550"/>
      <c r="D25" s="550"/>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1"/>
      <c r="AH25" s="103"/>
      <c r="AI25" s="103"/>
    </row>
    <row r="26" spans="1:35" s="498" customFormat="1" x14ac:dyDescent="0.15">
      <c r="A26" s="103"/>
      <c r="B26" s="549"/>
      <c r="C26" s="550"/>
      <c r="D26" s="550"/>
      <c r="E26" s="550"/>
      <c r="F26" s="550"/>
      <c r="G26" s="550"/>
      <c r="H26" s="550"/>
      <c r="I26" s="550"/>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1"/>
      <c r="AH26" s="103"/>
      <c r="AI26" s="103"/>
    </row>
    <row r="27" spans="1:35" s="498" customFormat="1" x14ac:dyDescent="0.15">
      <c r="A27" s="103"/>
      <c r="B27" s="549"/>
      <c r="C27" s="550"/>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1"/>
      <c r="AH27" s="103"/>
      <c r="AI27" s="103"/>
    </row>
    <row r="28" spans="1:35" s="498" customFormat="1" x14ac:dyDescent="0.15">
      <c r="A28" s="103"/>
      <c r="B28" s="549"/>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1"/>
      <c r="AH28" s="103"/>
      <c r="AI28" s="103"/>
    </row>
    <row r="29" spans="1:35" s="498" customFormat="1" x14ac:dyDescent="0.15">
      <c r="A29" s="103"/>
      <c r="B29" s="549"/>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1"/>
      <c r="AH29" s="103"/>
      <c r="AI29" s="103"/>
    </row>
    <row r="30" spans="1:35" s="498" customFormat="1" x14ac:dyDescent="0.15">
      <c r="A30" s="103"/>
      <c r="B30" s="552"/>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4"/>
      <c r="AH30" s="103"/>
      <c r="AI30" s="103"/>
    </row>
    <row r="31" spans="1:35" s="498" customFormat="1" x14ac:dyDescent="0.15">
      <c r="A31" s="103"/>
      <c r="B31" s="546" t="s">
        <v>1386</v>
      </c>
      <c r="C31" s="550"/>
      <c r="D31" s="550"/>
      <c r="E31" s="550"/>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1"/>
      <c r="AH31" s="103"/>
      <c r="AI31" s="103"/>
    </row>
    <row r="32" spans="1:35" s="498" customFormat="1" x14ac:dyDescent="0.15">
      <c r="A32" s="103"/>
      <c r="B32" s="549"/>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1"/>
      <c r="AH32" s="103"/>
      <c r="AI32" s="103"/>
    </row>
    <row r="33" spans="1:35" s="498" customFormat="1" x14ac:dyDescent="0.15">
      <c r="A33" s="103"/>
      <c r="B33" s="549"/>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c r="AA33" s="550"/>
      <c r="AB33" s="550"/>
      <c r="AC33" s="550"/>
      <c r="AD33" s="550"/>
      <c r="AE33" s="550"/>
      <c r="AF33" s="550"/>
      <c r="AG33" s="551"/>
      <c r="AH33" s="103"/>
      <c r="AI33" s="103"/>
    </row>
    <row r="34" spans="1:35" s="498" customFormat="1" x14ac:dyDescent="0.15">
      <c r="A34" s="103"/>
      <c r="B34" s="549"/>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1"/>
      <c r="AH34" s="103"/>
      <c r="AI34" s="103"/>
    </row>
    <row r="35" spans="1:35" s="498" customFormat="1" x14ac:dyDescent="0.15">
      <c r="A35" s="103"/>
      <c r="B35" s="549"/>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1"/>
      <c r="AH35" s="103"/>
      <c r="AI35" s="103"/>
    </row>
    <row r="36" spans="1:35" s="498" customFormat="1" x14ac:dyDescent="0.15">
      <c r="A36" s="103"/>
      <c r="B36" s="549"/>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1"/>
      <c r="AH36" s="103"/>
      <c r="AI36" s="103"/>
    </row>
    <row r="37" spans="1:35" s="498" customFormat="1" x14ac:dyDescent="0.15">
      <c r="A37" s="103"/>
      <c r="B37" s="549"/>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1"/>
      <c r="AH37" s="103"/>
      <c r="AI37" s="103"/>
    </row>
    <row r="38" spans="1:35" s="498" customFormat="1" x14ac:dyDescent="0.15">
      <c r="A38" s="103"/>
      <c r="B38" s="549"/>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1"/>
      <c r="AH38" s="103"/>
      <c r="AI38" s="103"/>
    </row>
    <row r="39" spans="1:35" s="498" customFormat="1" x14ac:dyDescent="0.15">
      <c r="A39" s="103"/>
      <c r="B39" s="549"/>
      <c r="C39" s="550"/>
      <c r="D39" s="550"/>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1"/>
      <c r="AH39" s="103"/>
      <c r="AI39" s="103"/>
    </row>
    <row r="40" spans="1:35" s="498" customFormat="1" x14ac:dyDescent="0.15">
      <c r="A40" s="103"/>
      <c r="B40" s="549"/>
      <c r="C40" s="550"/>
      <c r="D40" s="550"/>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1"/>
      <c r="AH40" s="103"/>
      <c r="AI40" s="103"/>
    </row>
    <row r="41" spans="1:35" s="498" customFormat="1" x14ac:dyDescent="0.15">
      <c r="A41" s="103"/>
      <c r="B41" s="549"/>
      <c r="C41" s="550"/>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1"/>
      <c r="AH41" s="103"/>
      <c r="AI41" s="103"/>
    </row>
    <row r="42" spans="1:35" s="498" customFormat="1" x14ac:dyDescent="0.15">
      <c r="A42" s="103"/>
      <c r="B42" s="549"/>
      <c r="C42" s="550"/>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550"/>
      <c r="AG42" s="551"/>
      <c r="AH42" s="103"/>
      <c r="AI42" s="103"/>
    </row>
    <row r="43" spans="1:35" s="498" customFormat="1" x14ac:dyDescent="0.15">
      <c r="A43" s="103"/>
      <c r="B43" s="549"/>
      <c r="C43" s="550"/>
      <c r="D43" s="550"/>
      <c r="E43" s="550"/>
      <c r="F43" s="550"/>
      <c r="G43" s="550"/>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1"/>
      <c r="AH43" s="103"/>
      <c r="AI43" s="103"/>
    </row>
    <row r="44" spans="1:35" s="498" customFormat="1" x14ac:dyDescent="0.15">
      <c r="A44" s="103"/>
      <c r="B44" s="549"/>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1"/>
      <c r="AH44" s="103"/>
      <c r="AI44" s="103"/>
    </row>
    <row r="45" spans="1:35" s="498" customFormat="1" x14ac:dyDescent="0.15">
      <c r="A45" s="103"/>
      <c r="B45" s="549"/>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1"/>
      <c r="AH45" s="103"/>
      <c r="AI45" s="103"/>
    </row>
    <row r="46" spans="1:35" s="498" customFormat="1" x14ac:dyDescent="0.15">
      <c r="A46" s="103"/>
      <c r="B46" s="549"/>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1"/>
      <c r="AH46" s="103"/>
      <c r="AI46" s="103"/>
    </row>
    <row r="47" spans="1:35" s="498" customFormat="1" x14ac:dyDescent="0.15">
      <c r="A47" s="103"/>
      <c r="B47" s="549"/>
      <c r="C47" s="550"/>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50"/>
      <c r="AD47" s="550"/>
      <c r="AE47" s="550"/>
      <c r="AF47" s="550"/>
      <c r="AG47" s="551"/>
      <c r="AH47" s="103"/>
      <c r="AI47" s="103"/>
    </row>
    <row r="48" spans="1:35" s="498" customFormat="1" x14ac:dyDescent="0.15">
      <c r="A48" s="103"/>
      <c r="B48" s="549"/>
      <c r="C48" s="550"/>
      <c r="D48" s="550"/>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1"/>
      <c r="AH48" s="103"/>
      <c r="AI48" s="103"/>
    </row>
    <row r="49" spans="1:35" s="498" customFormat="1" x14ac:dyDescent="0.15">
      <c r="A49" s="103"/>
      <c r="B49" s="549"/>
      <c r="C49" s="550"/>
      <c r="D49" s="550"/>
      <c r="E49" s="550"/>
      <c r="F49" s="550"/>
      <c r="G49" s="550"/>
      <c r="H49" s="550"/>
      <c r="I49" s="550"/>
      <c r="J49" s="550"/>
      <c r="K49" s="550"/>
      <c r="L49" s="550"/>
      <c r="M49" s="550"/>
      <c r="N49" s="550"/>
      <c r="O49" s="550"/>
      <c r="P49" s="550"/>
      <c r="Q49" s="550"/>
      <c r="R49" s="550"/>
      <c r="S49" s="550"/>
      <c r="T49" s="550"/>
      <c r="U49" s="550"/>
      <c r="V49" s="550"/>
      <c r="W49" s="550"/>
      <c r="X49" s="550"/>
      <c r="Y49" s="550"/>
      <c r="Z49" s="550"/>
      <c r="AA49" s="550"/>
      <c r="AB49" s="550"/>
      <c r="AC49" s="550"/>
      <c r="AD49" s="550"/>
      <c r="AE49" s="550"/>
      <c r="AF49" s="550"/>
      <c r="AG49" s="551"/>
      <c r="AH49" s="103"/>
      <c r="AI49" s="103"/>
    </row>
    <row r="50" spans="1:35" s="498" customFormat="1" x14ac:dyDescent="0.15">
      <c r="A50" s="103"/>
      <c r="B50" s="549"/>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1"/>
      <c r="AH50" s="103"/>
      <c r="AI50" s="103"/>
    </row>
    <row r="51" spans="1:35" s="498" customFormat="1" x14ac:dyDescent="0.15">
      <c r="A51" s="103"/>
      <c r="B51" s="549"/>
      <c r="C51" s="550"/>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1"/>
      <c r="AH51" s="103"/>
      <c r="AI51" s="103"/>
    </row>
    <row r="52" spans="1:35" s="498" customFormat="1" x14ac:dyDescent="0.15">
      <c r="A52" s="103"/>
      <c r="B52" s="549"/>
      <c r="C52" s="550"/>
      <c r="D52" s="550"/>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c r="AG52" s="551"/>
      <c r="AH52" s="103"/>
      <c r="AI52" s="103"/>
    </row>
    <row r="53" spans="1:35" s="498" customFormat="1" x14ac:dyDescent="0.15">
      <c r="A53" s="103"/>
      <c r="B53" s="549"/>
      <c r="C53" s="550"/>
      <c r="D53" s="550"/>
      <c r="E53" s="550"/>
      <c r="F53" s="550"/>
      <c r="G53" s="550"/>
      <c r="H53" s="550"/>
      <c r="I53" s="550"/>
      <c r="J53" s="550"/>
      <c r="K53" s="550"/>
      <c r="L53" s="550"/>
      <c r="M53" s="550"/>
      <c r="N53" s="550"/>
      <c r="O53" s="550"/>
      <c r="P53" s="550"/>
      <c r="Q53" s="550"/>
      <c r="R53" s="550"/>
      <c r="S53" s="550"/>
      <c r="T53" s="550"/>
      <c r="U53" s="550"/>
      <c r="V53" s="550"/>
      <c r="W53" s="550"/>
      <c r="X53" s="550"/>
      <c r="Y53" s="550"/>
      <c r="Z53" s="550"/>
      <c r="AA53" s="550"/>
      <c r="AB53" s="550"/>
      <c r="AC53" s="550"/>
      <c r="AD53" s="550"/>
      <c r="AE53" s="550"/>
      <c r="AF53" s="550"/>
      <c r="AG53" s="551"/>
      <c r="AH53" s="103"/>
      <c r="AI53" s="103"/>
    </row>
    <row r="54" spans="1:35" x14ac:dyDescent="0.15">
      <c r="A54" s="103"/>
      <c r="B54" s="549"/>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1"/>
      <c r="AH54" s="103"/>
      <c r="AI54" s="103"/>
    </row>
    <row r="55" spans="1:35" x14ac:dyDescent="0.15">
      <c r="A55" s="103"/>
      <c r="B55" s="552"/>
      <c r="C55" s="553"/>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553"/>
      <c r="AE55" s="553"/>
      <c r="AF55" s="553"/>
      <c r="AG55" s="554"/>
      <c r="AH55" s="103"/>
      <c r="AI55" s="103"/>
    </row>
    <row r="56" spans="1:35" s="498" customFormat="1" x14ac:dyDescent="0.15">
      <c r="A56" s="103"/>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03"/>
      <c r="AI56" s="103"/>
    </row>
    <row r="57" spans="1:35" x14ac:dyDescent="0.15">
      <c r="A57" s="103" t="s">
        <v>482</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row>
    <row r="58" spans="1:35" x14ac:dyDescent="0.15">
      <c r="A58" s="104">
        <v>1</v>
      </c>
      <c r="B58" s="949" t="s">
        <v>1382</v>
      </c>
      <c r="C58" s="949"/>
      <c r="D58" s="949"/>
      <c r="E58" s="949"/>
      <c r="F58" s="949"/>
      <c r="G58" s="949"/>
      <c r="H58" s="949"/>
      <c r="I58" s="949"/>
      <c r="J58" s="949"/>
      <c r="K58" s="949"/>
      <c r="L58" s="949"/>
      <c r="M58" s="949"/>
      <c r="N58" s="949"/>
      <c r="O58" s="949"/>
      <c r="P58" s="949"/>
      <c r="Q58" s="949"/>
      <c r="R58" s="949"/>
      <c r="S58" s="949"/>
      <c r="T58" s="949"/>
      <c r="U58" s="949"/>
      <c r="V58" s="949"/>
      <c r="W58" s="949"/>
      <c r="X58" s="949"/>
      <c r="Y58" s="949"/>
      <c r="Z58" s="949"/>
      <c r="AA58" s="949"/>
      <c r="AB58" s="949"/>
      <c r="AC58" s="949"/>
      <c r="AD58" s="949"/>
      <c r="AE58" s="949"/>
      <c r="AF58" s="949"/>
      <c r="AG58" s="949"/>
      <c r="AH58" s="103"/>
      <c r="AI58" s="103"/>
    </row>
    <row r="59" spans="1:35" s="498" customFormat="1" x14ac:dyDescent="0.15">
      <c r="A59" s="104"/>
      <c r="B59" s="949"/>
      <c r="C59" s="949"/>
      <c r="D59" s="949"/>
      <c r="E59" s="949"/>
      <c r="F59" s="949"/>
      <c r="G59" s="949"/>
      <c r="H59" s="949"/>
      <c r="I59" s="949"/>
      <c r="J59" s="949"/>
      <c r="K59" s="949"/>
      <c r="L59" s="949"/>
      <c r="M59" s="949"/>
      <c r="N59" s="949"/>
      <c r="O59" s="949"/>
      <c r="P59" s="949"/>
      <c r="Q59" s="949"/>
      <c r="R59" s="949"/>
      <c r="S59" s="949"/>
      <c r="T59" s="949"/>
      <c r="U59" s="949"/>
      <c r="V59" s="949"/>
      <c r="W59" s="949"/>
      <c r="X59" s="949"/>
      <c r="Y59" s="949"/>
      <c r="Z59" s="949"/>
      <c r="AA59" s="949"/>
      <c r="AB59" s="949"/>
      <c r="AC59" s="949"/>
      <c r="AD59" s="949"/>
      <c r="AE59" s="949"/>
      <c r="AF59" s="949"/>
      <c r="AG59" s="949"/>
      <c r="AH59" s="103"/>
      <c r="AI59" s="103"/>
    </row>
    <row r="60" spans="1:35" x14ac:dyDescent="0.15">
      <c r="A60" s="103"/>
      <c r="B60" s="949"/>
      <c r="C60" s="949"/>
      <c r="D60" s="949"/>
      <c r="E60" s="949"/>
      <c r="F60" s="949"/>
      <c r="G60" s="949"/>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949"/>
      <c r="AG60" s="949"/>
      <c r="AH60" s="103"/>
      <c r="AI60" s="103"/>
    </row>
    <row r="61" spans="1:35" x14ac:dyDescent="0.15">
      <c r="A61" s="104">
        <v>2</v>
      </c>
      <c r="B61" s="949" t="s">
        <v>1383</v>
      </c>
      <c r="C61" s="949"/>
      <c r="D61" s="949"/>
      <c r="E61" s="949"/>
      <c r="F61" s="949"/>
      <c r="G61" s="949"/>
      <c r="H61" s="949"/>
      <c r="I61" s="949"/>
      <c r="J61" s="949"/>
      <c r="K61" s="949"/>
      <c r="L61" s="949"/>
      <c r="M61" s="949"/>
      <c r="N61" s="949"/>
      <c r="O61" s="949"/>
      <c r="P61" s="949"/>
      <c r="Q61" s="949"/>
      <c r="R61" s="949"/>
      <c r="S61" s="949"/>
      <c r="T61" s="949"/>
      <c r="U61" s="949"/>
      <c r="V61" s="949"/>
      <c r="W61" s="949"/>
      <c r="X61" s="949"/>
      <c r="Y61" s="949"/>
      <c r="Z61" s="949"/>
      <c r="AA61" s="949"/>
      <c r="AB61" s="949"/>
      <c r="AC61" s="949"/>
      <c r="AD61" s="949"/>
      <c r="AE61" s="949"/>
      <c r="AF61" s="949"/>
      <c r="AG61" s="949"/>
      <c r="AH61" s="103"/>
      <c r="AI61" s="103"/>
    </row>
    <row r="62" spans="1:35" x14ac:dyDescent="0.15">
      <c r="A62" s="104">
        <v>3</v>
      </c>
      <c r="B62" s="950" t="s">
        <v>1384</v>
      </c>
      <c r="C62" s="950"/>
      <c r="D62" s="950"/>
      <c r="E62" s="950"/>
      <c r="F62" s="950"/>
      <c r="G62" s="950"/>
      <c r="H62" s="950"/>
      <c r="I62" s="950"/>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950"/>
      <c r="AH62" s="103"/>
      <c r="AI62" s="103"/>
    </row>
    <row r="63" spans="1:35" x14ac:dyDescent="0.15">
      <c r="A63" s="104"/>
      <c r="B63" s="950"/>
      <c r="C63" s="950"/>
      <c r="D63" s="950"/>
      <c r="E63" s="950"/>
      <c r="F63" s="950"/>
      <c r="G63" s="950"/>
      <c r="H63" s="950"/>
      <c r="I63" s="950"/>
      <c r="J63" s="950"/>
      <c r="K63" s="950"/>
      <c r="L63" s="950"/>
      <c r="M63" s="950"/>
      <c r="N63" s="950"/>
      <c r="O63" s="950"/>
      <c r="P63" s="950"/>
      <c r="Q63" s="950"/>
      <c r="R63" s="950"/>
      <c r="S63" s="950"/>
      <c r="T63" s="950"/>
      <c r="U63" s="950"/>
      <c r="V63" s="950"/>
      <c r="W63" s="950"/>
      <c r="X63" s="950"/>
      <c r="Y63" s="950"/>
      <c r="Z63" s="950"/>
      <c r="AA63" s="950"/>
      <c r="AB63" s="950"/>
      <c r="AC63" s="950"/>
      <c r="AD63" s="950"/>
      <c r="AE63" s="950"/>
      <c r="AF63" s="950"/>
      <c r="AG63" s="950"/>
      <c r="AH63" s="103"/>
      <c r="AI63" s="103"/>
    </row>
  </sheetData>
  <sheetProtection algorithmName="SHA-512" hashValue="Cu0jz22TgMrqFmpC/EYvOJkqclSE5M7/YH6ebJXwTnBkvCc32xnmVFFuxMp0RkGFFf9dIjbG5TAZ4SMY7t4nyg==" saltValue="b2Fycm+uu3bP2bSN6AE1ug==" spinCount="100000" sheet="1" objects="1" scenarios="1"/>
  <mergeCells count="8">
    <mergeCell ref="B2:AA3"/>
    <mergeCell ref="B58:AG60"/>
    <mergeCell ref="B61:AG61"/>
    <mergeCell ref="B62:AG63"/>
    <mergeCell ref="AB1:AH1"/>
    <mergeCell ref="AB2:AH2"/>
    <mergeCell ref="AB3:AH3"/>
    <mergeCell ref="P4:S4"/>
  </mergeCells>
  <phoneticPr fontId="37"/>
  <hyperlinks>
    <hyperlink ref="AB1:AH1" location="シート構成!A1" tooltip="シートの構成に戻ります。" display="シートの構成に戻る" xr:uid="{00000000-0004-0000-0300-000000000000}"/>
    <hyperlink ref="AB2:AH2" location="入力シート!A1" tooltip="入力シートに戻ります。" display="入力シートに戻る" xr:uid="{00000000-0004-0000-0300-000001000000}"/>
  </hyperlinks>
  <pageMargins left="0.70866141732283472" right="0.51181102362204722" top="0.39370078740157483" bottom="0.39370078740157483" header="0.31496062992125984" footer="0.31496062992125984"/>
  <pageSetup paperSize="9" orientation="portrait" r:id="rId1"/>
  <headerFooter>
    <oddFooter>&amp;L&amp;08 2021/05/10 Ver.3.5&amp;R&amp;08一般財団法人 愛知県建築住宅センター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K159"/>
  <sheetViews>
    <sheetView showGridLines="0" showZeros="0" zoomScaleNormal="100" zoomScaleSheetLayoutView="100" workbookViewId="0">
      <pane ySplit="3" topLeftCell="A97" activePane="bottomLeft" state="frozen"/>
      <selection pane="bottomLeft"/>
    </sheetView>
  </sheetViews>
  <sheetFormatPr defaultColWidth="0" defaultRowHeight="14.1" customHeight="1" x14ac:dyDescent="0.15"/>
  <cols>
    <col min="1" max="35" width="2.625" style="110" customWidth="1"/>
    <col min="36" max="37" width="9" style="110" hidden="1" customWidth="1"/>
    <col min="38" max="16384" width="0" style="110" hidden="1"/>
  </cols>
  <sheetData>
    <row r="1" spans="1:37" ht="14.1" customHeight="1" x14ac:dyDescent="0.15">
      <c r="A1" s="107" t="s">
        <v>1369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951" t="s">
        <v>1244</v>
      </c>
      <c r="AC1" s="951"/>
      <c r="AD1" s="951"/>
      <c r="AE1" s="951"/>
      <c r="AF1" s="951"/>
      <c r="AG1" s="951"/>
      <c r="AH1" s="951"/>
      <c r="AI1" s="109"/>
      <c r="AJ1" s="109"/>
      <c r="AK1" s="109"/>
    </row>
    <row r="2" spans="1:37" ht="14.1" customHeight="1" x14ac:dyDescent="0.15">
      <c r="B2" s="110" t="s">
        <v>1370</v>
      </c>
      <c r="AB2" s="952" t="s">
        <v>1252</v>
      </c>
      <c r="AC2" s="952"/>
      <c r="AD2" s="952"/>
      <c r="AE2" s="952"/>
      <c r="AF2" s="952"/>
      <c r="AG2" s="952"/>
      <c r="AH2" s="952"/>
    </row>
    <row r="3" spans="1:37" ht="14.1" customHeight="1" x14ac:dyDescent="0.15">
      <c r="B3" s="110" t="s">
        <v>1371</v>
      </c>
      <c r="AB3" s="952" t="s">
        <v>1375</v>
      </c>
      <c r="AC3" s="952"/>
      <c r="AD3" s="952"/>
      <c r="AE3" s="952"/>
      <c r="AF3" s="952"/>
      <c r="AG3" s="952"/>
      <c r="AH3" s="952"/>
    </row>
    <row r="4" spans="1:37" s="103" customFormat="1" ht="14.1" customHeight="1" x14ac:dyDescent="0.15">
      <c r="A4" s="98"/>
      <c r="B4" s="97"/>
      <c r="C4" s="97"/>
      <c r="D4" s="97"/>
      <c r="E4" s="97"/>
      <c r="F4" s="97"/>
      <c r="G4" s="97"/>
      <c r="H4" s="97"/>
      <c r="I4" s="97"/>
      <c r="J4" s="97"/>
      <c r="K4" s="97"/>
      <c r="L4" s="97"/>
      <c r="M4" s="97"/>
      <c r="N4" s="97"/>
      <c r="O4" s="97"/>
      <c r="P4" s="954" t="s">
        <v>1372</v>
      </c>
      <c r="Q4" s="954"/>
      <c r="R4" s="954"/>
      <c r="S4" s="954"/>
      <c r="T4" s="97"/>
      <c r="U4" s="97"/>
      <c r="V4" s="97"/>
      <c r="W4" s="97"/>
      <c r="X4" s="97"/>
      <c r="Y4" s="97"/>
      <c r="Z4" s="97"/>
      <c r="AA4" s="97"/>
      <c r="AB4" s="97"/>
      <c r="AC4" s="97"/>
      <c r="AD4" s="97"/>
      <c r="AE4" s="97"/>
      <c r="AF4" s="97"/>
      <c r="AG4" s="97"/>
      <c r="AH4" s="97"/>
    </row>
    <row r="5" spans="1:37" s="103" customFormat="1" ht="14.1" customHeight="1" x14ac:dyDescent="0.15"/>
    <row r="6" spans="1:37" s="103" customFormat="1" ht="14.1" customHeight="1" x14ac:dyDescent="0.15">
      <c r="B6" s="103" t="s">
        <v>1164</v>
      </c>
    </row>
    <row r="7" spans="1:37" s="103" customFormat="1" ht="14.1" customHeight="1" x14ac:dyDescent="0.15">
      <c r="C7" s="114" t="s">
        <v>499</v>
      </c>
      <c r="D7" s="115"/>
      <c r="E7" s="115"/>
      <c r="F7" s="115"/>
      <c r="G7" s="115"/>
      <c r="H7" s="115"/>
      <c r="I7" s="115"/>
      <c r="J7" s="116"/>
      <c r="K7" s="116"/>
      <c r="L7" s="116"/>
      <c r="M7" s="116"/>
      <c r="N7" s="116"/>
      <c r="O7" s="116"/>
      <c r="P7" s="116"/>
      <c r="Q7" s="116"/>
      <c r="R7" s="116"/>
      <c r="S7" s="116"/>
      <c r="T7" s="116"/>
      <c r="U7" s="116"/>
      <c r="V7" s="116"/>
      <c r="W7" s="116"/>
      <c r="X7" s="116"/>
      <c r="Y7" s="116"/>
      <c r="Z7" s="116"/>
      <c r="AA7" s="116"/>
      <c r="AB7" s="116"/>
      <c r="AC7" s="116"/>
      <c r="AD7" s="116"/>
      <c r="AE7" s="116"/>
      <c r="AF7" s="117"/>
    </row>
    <row r="8" spans="1:37" s="103" customFormat="1" ht="14.1" customHeight="1" x14ac:dyDescent="0.15">
      <c r="C8" s="118"/>
      <c r="D8" s="111"/>
      <c r="E8" s="111"/>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119"/>
    </row>
    <row r="9" spans="1:37" s="103" customFormat="1" ht="14.1" customHeight="1" x14ac:dyDescent="0.15">
      <c r="C9" s="118"/>
      <c r="D9" s="111"/>
      <c r="E9" s="11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119"/>
    </row>
    <row r="10" spans="1:37" s="103" customFormat="1" ht="14.1" customHeight="1" x14ac:dyDescent="0.15">
      <c r="C10" s="114" t="s">
        <v>500</v>
      </c>
      <c r="D10" s="115"/>
      <c r="E10" s="115"/>
      <c r="F10" s="115"/>
      <c r="G10" s="115"/>
      <c r="H10" s="115"/>
      <c r="I10" s="115"/>
      <c r="J10" s="115"/>
      <c r="K10" s="115"/>
      <c r="L10" s="115"/>
      <c r="M10" s="958"/>
      <c r="N10" s="958"/>
      <c r="O10" s="958"/>
      <c r="P10" s="115"/>
      <c r="Q10" s="115"/>
      <c r="R10" s="115"/>
      <c r="S10" s="115"/>
      <c r="T10" s="115"/>
      <c r="U10" s="115"/>
      <c r="V10" s="115"/>
      <c r="W10" s="115"/>
      <c r="X10" s="115"/>
      <c r="Y10" s="115"/>
      <c r="Z10" s="115"/>
      <c r="AA10" s="115"/>
      <c r="AB10" s="115"/>
      <c r="AC10" s="115"/>
      <c r="AD10" s="115"/>
      <c r="AE10" s="115"/>
      <c r="AF10" s="120"/>
    </row>
    <row r="11" spans="1:37" s="103" customFormat="1" ht="14.1" customHeight="1" x14ac:dyDescent="0.15">
      <c r="C11" s="121"/>
      <c r="D11" s="122"/>
      <c r="E11" s="122"/>
      <c r="F11" s="122"/>
      <c r="G11" s="122"/>
      <c r="H11" s="122"/>
      <c r="I11" s="122"/>
      <c r="J11" s="122"/>
      <c r="K11" s="122"/>
      <c r="L11" s="122"/>
      <c r="M11" s="959"/>
      <c r="N11" s="959"/>
      <c r="O11" s="959"/>
      <c r="P11" s="122" t="s">
        <v>491</v>
      </c>
      <c r="Q11" s="122"/>
      <c r="R11" s="122"/>
      <c r="S11" s="122"/>
      <c r="T11" s="122"/>
      <c r="U11" s="122"/>
      <c r="V11" s="122"/>
      <c r="W11" s="122"/>
      <c r="X11" s="122"/>
      <c r="Y11" s="122"/>
      <c r="Z11" s="122"/>
      <c r="AA11" s="122"/>
      <c r="AB11" s="122"/>
      <c r="AC11" s="122"/>
      <c r="AD11" s="122"/>
      <c r="AE11" s="122"/>
      <c r="AF11" s="123"/>
    </row>
    <row r="12" spans="1:37" s="103" customFormat="1" ht="14.1" customHeight="1" x14ac:dyDescent="0.15">
      <c r="C12" s="114" t="s">
        <v>501</v>
      </c>
      <c r="D12" s="115"/>
      <c r="E12" s="115"/>
      <c r="F12" s="115"/>
      <c r="G12" s="115"/>
      <c r="H12" s="115"/>
      <c r="I12" s="115"/>
      <c r="J12" s="115"/>
      <c r="K12" s="115"/>
      <c r="L12" s="115"/>
      <c r="M12" s="958"/>
      <c r="N12" s="958"/>
      <c r="O12" s="958"/>
      <c r="P12" s="115"/>
      <c r="Q12" s="115"/>
      <c r="R12" s="115"/>
      <c r="S12" s="115"/>
      <c r="T12" s="115"/>
      <c r="U12" s="115"/>
      <c r="V12" s="115"/>
      <c r="W12" s="115"/>
      <c r="X12" s="115"/>
      <c r="Y12" s="115"/>
      <c r="Z12" s="115"/>
      <c r="AA12" s="115"/>
      <c r="AB12" s="115"/>
      <c r="AC12" s="115"/>
      <c r="AD12" s="115"/>
      <c r="AE12" s="115"/>
      <c r="AF12" s="120"/>
    </row>
    <row r="13" spans="1:37" s="103" customFormat="1" ht="14.1" customHeight="1" x14ac:dyDescent="0.15">
      <c r="C13" s="121"/>
      <c r="D13" s="122"/>
      <c r="E13" s="122"/>
      <c r="F13" s="122"/>
      <c r="G13" s="122"/>
      <c r="H13" s="122"/>
      <c r="I13" s="122"/>
      <c r="J13" s="122"/>
      <c r="K13" s="122"/>
      <c r="L13" s="122"/>
      <c r="M13" s="959"/>
      <c r="N13" s="959"/>
      <c r="O13" s="959"/>
      <c r="P13" s="122" t="s">
        <v>485</v>
      </c>
      <c r="Q13" s="122"/>
      <c r="R13" s="122"/>
      <c r="S13" s="122"/>
      <c r="T13" s="122"/>
      <c r="U13" s="122"/>
      <c r="V13" s="122"/>
      <c r="W13" s="122"/>
      <c r="X13" s="122"/>
      <c r="Y13" s="122"/>
      <c r="Z13" s="122"/>
      <c r="AA13" s="122"/>
      <c r="AB13" s="122"/>
      <c r="AC13" s="122"/>
      <c r="AD13" s="122"/>
      <c r="AE13" s="122"/>
      <c r="AF13" s="123"/>
    </row>
    <row r="14" spans="1:37" s="103" customFormat="1" ht="14.1" customHeight="1" x14ac:dyDescent="0.15">
      <c r="C14" s="114" t="s">
        <v>1165</v>
      </c>
      <c r="D14" s="115"/>
      <c r="E14" s="115"/>
      <c r="F14" s="115"/>
      <c r="G14" s="115"/>
      <c r="H14" s="115"/>
      <c r="I14" s="115"/>
      <c r="J14" s="115"/>
      <c r="K14" s="115"/>
      <c r="L14" s="115"/>
      <c r="M14" s="124"/>
      <c r="N14" s="124"/>
      <c r="O14" s="124"/>
      <c r="P14" s="115"/>
      <c r="Q14" s="115"/>
      <c r="R14" s="115"/>
      <c r="S14" s="115"/>
      <c r="T14" s="115"/>
      <c r="U14" s="115"/>
      <c r="V14" s="115"/>
      <c r="W14" s="115"/>
      <c r="X14" s="115"/>
      <c r="Y14" s="115"/>
      <c r="Z14" s="115"/>
      <c r="AA14" s="115"/>
      <c r="AB14" s="115"/>
      <c r="AC14" s="115"/>
      <c r="AD14" s="115"/>
      <c r="AE14" s="115"/>
      <c r="AF14" s="120"/>
    </row>
    <row r="15" spans="1:37" s="103" customFormat="1" ht="14.1" customHeight="1" x14ac:dyDescent="0.15">
      <c r="C15" s="118"/>
      <c r="D15" s="125" t="s">
        <v>1131</v>
      </c>
      <c r="E15" s="111" t="s">
        <v>1132</v>
      </c>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26"/>
    </row>
    <row r="16" spans="1:37" s="103" customFormat="1" ht="14.1" customHeight="1" x14ac:dyDescent="0.15">
      <c r="C16" s="118"/>
      <c r="D16" s="111"/>
      <c r="E16" s="113" t="s">
        <v>463</v>
      </c>
      <c r="F16" s="111" t="s">
        <v>1133</v>
      </c>
      <c r="G16" s="111"/>
      <c r="H16" s="111"/>
      <c r="I16" s="111"/>
      <c r="J16" s="111"/>
      <c r="K16" s="111"/>
      <c r="L16" s="111"/>
      <c r="M16" s="111"/>
      <c r="N16" s="111"/>
      <c r="O16" s="111"/>
      <c r="P16" s="955"/>
      <c r="Q16" s="955"/>
      <c r="R16" s="955"/>
      <c r="S16" s="111" t="s">
        <v>1134</v>
      </c>
      <c r="T16" s="111"/>
      <c r="U16" s="111"/>
      <c r="V16" s="111"/>
      <c r="W16" s="111"/>
      <c r="X16" s="111"/>
      <c r="Y16" s="111"/>
      <c r="Z16" s="111"/>
      <c r="AA16" s="111"/>
      <c r="AB16" s="111"/>
      <c r="AC16" s="111"/>
      <c r="AD16" s="111"/>
      <c r="AE16" s="111"/>
      <c r="AF16" s="126"/>
    </row>
    <row r="17" spans="1:33" s="103" customFormat="1" ht="14.1" customHeight="1" x14ac:dyDescent="0.15">
      <c r="C17" s="118"/>
      <c r="D17" s="111"/>
      <c r="E17" s="111"/>
      <c r="F17" s="111" t="s">
        <v>1135</v>
      </c>
      <c r="G17" s="111"/>
      <c r="H17" s="111"/>
      <c r="I17" s="111"/>
      <c r="J17" s="111"/>
      <c r="K17" s="111"/>
      <c r="L17" s="111"/>
      <c r="M17" s="111"/>
      <c r="N17" s="111"/>
      <c r="O17" s="111"/>
      <c r="P17" s="955"/>
      <c r="Q17" s="955"/>
      <c r="R17" s="955"/>
      <c r="S17" s="111" t="s">
        <v>1134</v>
      </c>
      <c r="T17" s="111"/>
      <c r="U17" s="111"/>
      <c r="V17" s="111"/>
      <c r="W17" s="111"/>
      <c r="X17" s="111"/>
      <c r="Y17" s="111"/>
      <c r="Z17" s="111"/>
      <c r="AA17" s="111"/>
      <c r="AB17" s="111"/>
      <c r="AC17" s="111"/>
      <c r="AD17" s="111"/>
      <c r="AE17" s="111"/>
      <c r="AF17" s="126"/>
    </row>
    <row r="18" spans="1:33" s="103" customFormat="1" ht="14.1" customHeight="1" x14ac:dyDescent="0.15">
      <c r="C18" s="118"/>
      <c r="D18" s="111"/>
      <c r="E18" s="113" t="s">
        <v>463</v>
      </c>
      <c r="F18" s="111" t="s">
        <v>1136</v>
      </c>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26"/>
    </row>
    <row r="19" spans="1:33" s="103" customFormat="1" ht="14.1" customHeight="1" x14ac:dyDescent="0.15">
      <c r="C19" s="118"/>
      <c r="D19" s="111"/>
      <c r="E19" s="111"/>
      <c r="F19" s="111" t="s">
        <v>1137</v>
      </c>
      <c r="G19" s="956"/>
      <c r="H19" s="956"/>
      <c r="I19" s="956"/>
      <c r="J19" s="956"/>
      <c r="K19" s="956"/>
      <c r="L19" s="956"/>
      <c r="M19" s="956"/>
      <c r="N19" s="956"/>
      <c r="O19" s="956"/>
      <c r="P19" s="956"/>
      <c r="Q19" s="956"/>
      <c r="R19" s="956"/>
      <c r="S19" s="956"/>
      <c r="T19" s="956"/>
      <c r="U19" s="956"/>
      <c r="V19" s="956"/>
      <c r="W19" s="956"/>
      <c r="X19" s="956"/>
      <c r="Y19" s="956"/>
      <c r="Z19" s="956"/>
      <c r="AA19" s="956"/>
      <c r="AB19" s="956"/>
      <c r="AC19" s="956"/>
      <c r="AD19" s="956"/>
      <c r="AE19" s="956"/>
      <c r="AF19" s="126" t="s">
        <v>1138</v>
      </c>
    </row>
    <row r="20" spans="1:33" s="103" customFormat="1" ht="14.1" customHeight="1" x14ac:dyDescent="0.15">
      <c r="C20" s="118"/>
      <c r="D20" s="111"/>
      <c r="E20" s="111"/>
      <c r="F20" s="111"/>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6"/>
    </row>
    <row r="21" spans="1:33" s="103" customFormat="1" ht="14.1" customHeight="1" x14ac:dyDescent="0.15">
      <c r="C21" s="118"/>
      <c r="D21" s="125" t="s">
        <v>1139</v>
      </c>
      <c r="E21" s="111" t="s">
        <v>1140</v>
      </c>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26"/>
    </row>
    <row r="22" spans="1:33" s="103" customFormat="1" ht="14.1" customHeight="1" x14ac:dyDescent="0.15">
      <c r="C22" s="118"/>
      <c r="D22" s="111"/>
      <c r="E22" s="113" t="s">
        <v>463</v>
      </c>
      <c r="F22" s="111" t="s">
        <v>1142</v>
      </c>
      <c r="G22" s="111"/>
      <c r="H22" s="111"/>
      <c r="I22" s="111"/>
      <c r="J22" s="111"/>
      <c r="K22" s="111"/>
      <c r="L22" s="111"/>
      <c r="M22" s="111"/>
      <c r="N22" s="111"/>
      <c r="P22" s="955"/>
      <c r="Q22" s="955"/>
      <c r="R22" s="955"/>
      <c r="S22" s="111" t="s">
        <v>1143</v>
      </c>
      <c r="T22" s="111"/>
      <c r="Y22" s="111"/>
      <c r="Z22" s="111"/>
      <c r="AA22" s="111"/>
      <c r="AB22" s="111"/>
      <c r="AC22" s="111"/>
      <c r="AD22" s="111"/>
      <c r="AE22" s="111"/>
      <c r="AF22" s="126"/>
    </row>
    <row r="23" spans="1:33" s="103" customFormat="1" ht="14.1" customHeight="1" x14ac:dyDescent="0.15">
      <c r="C23" s="118"/>
      <c r="D23" s="111"/>
      <c r="F23" s="111" t="s">
        <v>1144</v>
      </c>
      <c r="G23" s="111"/>
      <c r="H23" s="111"/>
      <c r="I23" s="111"/>
      <c r="J23" s="111"/>
      <c r="K23" s="111"/>
      <c r="L23" s="111"/>
      <c r="M23" s="111"/>
      <c r="N23" s="111"/>
      <c r="P23" s="955"/>
      <c r="Q23" s="955"/>
      <c r="R23" s="955"/>
      <c r="S23" s="111"/>
      <c r="T23" s="111"/>
      <c r="Y23" s="111"/>
      <c r="Z23" s="111"/>
      <c r="AA23" s="111"/>
      <c r="AB23" s="111"/>
      <c r="AC23" s="111"/>
      <c r="AD23" s="111"/>
      <c r="AE23" s="111"/>
      <c r="AF23" s="126"/>
    </row>
    <row r="24" spans="1:33" s="103" customFormat="1" ht="14.1" customHeight="1" x14ac:dyDescent="0.15">
      <c r="C24" s="118"/>
      <c r="D24" s="111"/>
      <c r="E24" s="113" t="s">
        <v>463</v>
      </c>
      <c r="F24" s="111" t="s">
        <v>1136</v>
      </c>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26"/>
    </row>
    <row r="25" spans="1:33" s="103" customFormat="1" ht="14.1" customHeight="1" x14ac:dyDescent="0.15">
      <c r="C25" s="121"/>
      <c r="D25" s="122"/>
      <c r="E25" s="122"/>
      <c r="F25" s="122" t="s">
        <v>1137</v>
      </c>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123" t="s">
        <v>1138</v>
      </c>
    </row>
    <row r="26" spans="1:33" s="103" customFormat="1" ht="14.1" customHeight="1" x14ac:dyDescent="0.15">
      <c r="C26" s="111"/>
      <c r="D26" s="111"/>
      <c r="E26" s="111"/>
      <c r="F26" s="111"/>
      <c r="G26" s="111"/>
      <c r="H26" s="111"/>
      <c r="I26" s="111"/>
      <c r="J26" s="111"/>
      <c r="K26" s="111"/>
      <c r="L26" s="111"/>
      <c r="M26" s="128"/>
      <c r="N26" s="128"/>
      <c r="O26" s="128"/>
      <c r="P26" s="111"/>
      <c r="Q26" s="111"/>
      <c r="R26" s="111"/>
      <c r="S26" s="111"/>
      <c r="T26" s="111"/>
      <c r="U26" s="111"/>
      <c r="V26" s="111"/>
      <c r="W26" s="111"/>
      <c r="X26" s="111"/>
      <c r="Y26" s="111"/>
      <c r="Z26" s="111"/>
      <c r="AA26" s="111"/>
      <c r="AB26" s="111"/>
      <c r="AC26" s="111"/>
      <c r="AD26" s="111"/>
      <c r="AE26" s="111"/>
      <c r="AF26" s="111"/>
    </row>
    <row r="27" spans="1:33" s="103" customFormat="1" ht="14.1" customHeight="1" x14ac:dyDescent="0.15"/>
    <row r="28" spans="1:33" s="103" customFormat="1" ht="14.1" customHeight="1" x14ac:dyDescent="0.15">
      <c r="A28" s="103" t="s">
        <v>482</v>
      </c>
    </row>
    <row r="29" spans="1:33" s="103" customFormat="1" ht="14.1" customHeight="1" x14ac:dyDescent="0.15">
      <c r="A29" s="104">
        <v>1</v>
      </c>
      <c r="B29" s="949" t="s">
        <v>1166</v>
      </c>
      <c r="C29" s="949"/>
      <c r="D29" s="949"/>
      <c r="E29" s="949"/>
      <c r="F29" s="949"/>
      <c r="G29" s="949"/>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49"/>
    </row>
    <row r="30" spans="1:33" s="103" customFormat="1" ht="14.1" customHeight="1" x14ac:dyDescent="0.15">
      <c r="B30" s="949"/>
      <c r="C30" s="949"/>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49"/>
    </row>
    <row r="31" spans="1:33" s="103" customFormat="1" ht="14.1" customHeight="1" x14ac:dyDescent="0.15">
      <c r="A31" s="104">
        <v>2</v>
      </c>
      <c r="B31" s="949" t="s">
        <v>1167</v>
      </c>
      <c r="C31" s="949"/>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row>
    <row r="32" spans="1:33" s="103" customFormat="1" ht="14.1" customHeight="1" x14ac:dyDescent="0.15">
      <c r="B32" s="949"/>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row>
    <row r="33" spans="1:34" s="103" customFormat="1" ht="14.1" customHeight="1" x14ac:dyDescent="0.15">
      <c r="A33" s="104">
        <v>3</v>
      </c>
      <c r="B33" s="950" t="s">
        <v>1168</v>
      </c>
      <c r="C33" s="950"/>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row>
    <row r="34" spans="1:34" s="103" customFormat="1" ht="14.1" customHeight="1" x14ac:dyDescent="0.15">
      <c r="A34" s="104"/>
      <c r="B34" s="950"/>
      <c r="C34" s="950"/>
      <c r="D34" s="950"/>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row>
    <row r="35" spans="1:34" ht="14.1" customHeight="1" x14ac:dyDescent="0.15">
      <c r="A35" s="103"/>
      <c r="B35" s="103"/>
      <c r="C35" s="949" t="s">
        <v>1169</v>
      </c>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103"/>
    </row>
    <row r="36" spans="1:34" ht="14.1" customHeight="1" x14ac:dyDescent="0.15">
      <c r="A36" s="103"/>
      <c r="B36" s="103"/>
      <c r="C36" s="949"/>
      <c r="D36" s="949"/>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49"/>
      <c r="AH36" s="103"/>
    </row>
    <row r="37" spans="1:34" ht="14.1" customHeight="1" x14ac:dyDescent="0.15">
      <c r="A37" s="103"/>
      <c r="B37" s="103"/>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103"/>
    </row>
    <row r="38" spans="1:34" ht="14.1" customHeight="1" x14ac:dyDescent="0.15">
      <c r="A38" s="103"/>
      <c r="B38" s="103"/>
      <c r="C38" s="949" t="s">
        <v>1170</v>
      </c>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103"/>
    </row>
    <row r="39" spans="1:34" ht="14.1" customHeight="1" x14ac:dyDescent="0.15">
      <c r="A39" s="103"/>
      <c r="B39" s="104"/>
      <c r="C39" s="949"/>
      <c r="D39" s="949"/>
      <c r="E39" s="949"/>
      <c r="F39" s="949"/>
      <c r="G39" s="949"/>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49"/>
      <c r="AH39" s="103"/>
    </row>
    <row r="40" spans="1:34" ht="14.1" customHeight="1" x14ac:dyDescent="0.15">
      <c r="A40" s="103"/>
      <c r="B40" s="103"/>
      <c r="C40" s="949"/>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103"/>
    </row>
    <row r="41" spans="1:34" ht="14.1" customHeight="1" x14ac:dyDescent="0.15">
      <c r="A41" s="104">
        <v>4</v>
      </c>
      <c r="B41" s="950" t="s">
        <v>1171</v>
      </c>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103"/>
    </row>
    <row r="42" spans="1:34" ht="14.1" customHeight="1" x14ac:dyDescent="0.15">
      <c r="A42" s="103"/>
      <c r="B42" s="950"/>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103"/>
    </row>
    <row r="43" spans="1:34" ht="14.1" customHeight="1" x14ac:dyDescent="0.15">
      <c r="B43" s="950"/>
      <c r="C43" s="950"/>
      <c r="D43" s="950"/>
      <c r="E43" s="950"/>
      <c r="F43" s="950"/>
      <c r="G43" s="950"/>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row>
    <row r="44" spans="1:34" ht="14.1" customHeight="1" x14ac:dyDescent="0.15">
      <c r="A44" s="98"/>
      <c r="B44" s="97"/>
      <c r="C44" s="97"/>
      <c r="D44" s="97"/>
      <c r="E44" s="97"/>
      <c r="F44" s="97"/>
      <c r="G44" s="97"/>
      <c r="H44" s="97"/>
      <c r="I44" s="97"/>
      <c r="J44" s="97"/>
      <c r="K44" s="97"/>
      <c r="L44" s="97"/>
      <c r="M44" s="97"/>
      <c r="N44" s="97"/>
      <c r="O44" s="97"/>
      <c r="P44" s="954" t="s">
        <v>1372</v>
      </c>
      <c r="Q44" s="954"/>
      <c r="R44" s="954"/>
      <c r="S44" s="954"/>
      <c r="T44" s="97"/>
      <c r="U44" s="97"/>
      <c r="V44" s="97"/>
      <c r="W44" s="97"/>
      <c r="X44" s="97"/>
      <c r="Y44" s="97"/>
      <c r="Z44" s="97"/>
      <c r="AA44" s="97"/>
      <c r="AB44" s="97"/>
      <c r="AC44" s="97"/>
      <c r="AD44" s="97"/>
      <c r="AE44" s="97"/>
      <c r="AF44" s="97"/>
      <c r="AG44" s="97"/>
      <c r="AH44" s="97"/>
    </row>
    <row r="45" spans="1:34" ht="14.1" customHeight="1" x14ac:dyDescent="0.15">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row>
    <row r="46" spans="1:34" ht="14.1" customHeight="1" x14ac:dyDescent="0.15">
      <c r="A46" s="103"/>
      <c r="B46" s="103" t="s">
        <v>1164</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1:34" ht="14.1" customHeight="1" x14ac:dyDescent="0.15">
      <c r="A47" s="103"/>
      <c r="B47" s="103"/>
      <c r="C47" s="114" t="s">
        <v>499</v>
      </c>
      <c r="D47" s="115"/>
      <c r="E47" s="115"/>
      <c r="F47" s="115"/>
      <c r="G47" s="115"/>
      <c r="H47" s="115"/>
      <c r="I47" s="115"/>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7"/>
      <c r="AG47" s="103"/>
      <c r="AH47" s="103"/>
    </row>
    <row r="48" spans="1:34" ht="14.1" customHeight="1" x14ac:dyDescent="0.15">
      <c r="A48" s="103"/>
      <c r="B48" s="103"/>
      <c r="C48" s="118"/>
      <c r="D48" s="111"/>
      <c r="E48" s="111"/>
      <c r="F48" s="960"/>
      <c r="G48" s="960"/>
      <c r="H48" s="960"/>
      <c r="I48" s="960"/>
      <c r="J48" s="960"/>
      <c r="K48" s="960"/>
      <c r="L48" s="960"/>
      <c r="M48" s="960"/>
      <c r="N48" s="960"/>
      <c r="O48" s="960"/>
      <c r="P48" s="960"/>
      <c r="Q48" s="960"/>
      <c r="R48" s="960"/>
      <c r="S48" s="960"/>
      <c r="T48" s="960"/>
      <c r="U48" s="960"/>
      <c r="V48" s="960"/>
      <c r="W48" s="960"/>
      <c r="X48" s="960"/>
      <c r="Y48" s="960"/>
      <c r="Z48" s="960"/>
      <c r="AA48" s="960"/>
      <c r="AB48" s="960"/>
      <c r="AC48" s="960"/>
      <c r="AD48" s="960"/>
      <c r="AE48" s="960"/>
      <c r="AF48" s="119"/>
      <c r="AG48" s="103"/>
      <c r="AH48" s="103"/>
    </row>
    <row r="49" spans="1:34" ht="14.1" customHeight="1" x14ac:dyDescent="0.15">
      <c r="A49" s="103"/>
      <c r="B49" s="103"/>
      <c r="C49" s="118"/>
      <c r="D49" s="111"/>
      <c r="E49" s="111"/>
      <c r="F49" s="961"/>
      <c r="G49" s="961"/>
      <c r="H49" s="961"/>
      <c r="I49" s="961"/>
      <c r="J49" s="961"/>
      <c r="K49" s="961"/>
      <c r="L49" s="961"/>
      <c r="M49" s="961"/>
      <c r="N49" s="961"/>
      <c r="O49" s="961"/>
      <c r="P49" s="961"/>
      <c r="Q49" s="961"/>
      <c r="R49" s="961"/>
      <c r="S49" s="961"/>
      <c r="T49" s="961"/>
      <c r="U49" s="961"/>
      <c r="V49" s="961"/>
      <c r="W49" s="961"/>
      <c r="X49" s="961"/>
      <c r="Y49" s="961"/>
      <c r="Z49" s="961"/>
      <c r="AA49" s="961"/>
      <c r="AB49" s="961"/>
      <c r="AC49" s="961"/>
      <c r="AD49" s="961"/>
      <c r="AE49" s="961"/>
      <c r="AF49" s="119"/>
      <c r="AG49" s="103"/>
      <c r="AH49" s="103"/>
    </row>
    <row r="50" spans="1:34" ht="14.1" customHeight="1" x14ac:dyDescent="0.15">
      <c r="A50" s="103"/>
      <c r="B50" s="103"/>
      <c r="C50" s="114" t="s">
        <v>500</v>
      </c>
      <c r="D50" s="115"/>
      <c r="E50" s="115"/>
      <c r="F50" s="115"/>
      <c r="G50" s="115"/>
      <c r="H50" s="115"/>
      <c r="I50" s="115"/>
      <c r="J50" s="115"/>
      <c r="K50" s="115"/>
      <c r="L50" s="115"/>
      <c r="M50" s="958"/>
      <c r="N50" s="958"/>
      <c r="O50" s="958"/>
      <c r="P50" s="115"/>
      <c r="Q50" s="115"/>
      <c r="R50" s="115"/>
      <c r="S50" s="115"/>
      <c r="T50" s="115"/>
      <c r="U50" s="115"/>
      <c r="V50" s="115"/>
      <c r="W50" s="115"/>
      <c r="X50" s="115"/>
      <c r="Y50" s="115"/>
      <c r="Z50" s="115"/>
      <c r="AA50" s="115"/>
      <c r="AB50" s="115"/>
      <c r="AC50" s="115"/>
      <c r="AD50" s="115"/>
      <c r="AE50" s="115"/>
      <c r="AF50" s="120"/>
      <c r="AG50" s="103"/>
      <c r="AH50" s="103"/>
    </row>
    <row r="51" spans="1:34" ht="14.1" customHeight="1" x14ac:dyDescent="0.15">
      <c r="A51" s="103"/>
      <c r="B51" s="103"/>
      <c r="C51" s="121"/>
      <c r="D51" s="122"/>
      <c r="E51" s="122"/>
      <c r="F51" s="122"/>
      <c r="G51" s="122"/>
      <c r="H51" s="122"/>
      <c r="I51" s="122"/>
      <c r="J51" s="122"/>
      <c r="K51" s="122"/>
      <c r="L51" s="122"/>
      <c r="M51" s="959"/>
      <c r="N51" s="959"/>
      <c r="O51" s="959"/>
      <c r="P51" s="122" t="s">
        <v>491</v>
      </c>
      <c r="Q51" s="122"/>
      <c r="R51" s="122"/>
      <c r="S51" s="122"/>
      <c r="T51" s="122"/>
      <c r="U51" s="122"/>
      <c r="V51" s="122"/>
      <c r="W51" s="122"/>
      <c r="X51" s="122"/>
      <c r="Y51" s="122"/>
      <c r="Z51" s="122"/>
      <c r="AA51" s="122"/>
      <c r="AB51" s="122"/>
      <c r="AC51" s="122"/>
      <c r="AD51" s="122"/>
      <c r="AE51" s="122"/>
      <c r="AF51" s="123"/>
      <c r="AG51" s="103"/>
      <c r="AH51" s="103"/>
    </row>
    <row r="52" spans="1:34" ht="14.1" customHeight="1" x14ac:dyDescent="0.15">
      <c r="A52" s="103"/>
      <c r="B52" s="103"/>
      <c r="C52" s="114" t="s">
        <v>501</v>
      </c>
      <c r="D52" s="115"/>
      <c r="E52" s="115"/>
      <c r="F52" s="115"/>
      <c r="G52" s="115"/>
      <c r="H52" s="115"/>
      <c r="I52" s="115"/>
      <c r="J52" s="115"/>
      <c r="K52" s="115"/>
      <c r="L52" s="115"/>
      <c r="M52" s="958"/>
      <c r="N52" s="958"/>
      <c r="O52" s="958"/>
      <c r="P52" s="115"/>
      <c r="Q52" s="115"/>
      <c r="R52" s="115"/>
      <c r="S52" s="115"/>
      <c r="T52" s="115"/>
      <c r="U52" s="115"/>
      <c r="V52" s="115"/>
      <c r="W52" s="115"/>
      <c r="X52" s="115"/>
      <c r="Y52" s="115"/>
      <c r="Z52" s="115"/>
      <c r="AA52" s="115"/>
      <c r="AB52" s="115"/>
      <c r="AC52" s="115"/>
      <c r="AD52" s="115"/>
      <c r="AE52" s="115"/>
      <c r="AF52" s="120"/>
      <c r="AG52" s="103"/>
      <c r="AH52" s="103"/>
    </row>
    <row r="53" spans="1:34" ht="14.1" customHeight="1" x14ac:dyDescent="0.15">
      <c r="A53" s="103"/>
      <c r="B53" s="103"/>
      <c r="C53" s="121"/>
      <c r="D53" s="122"/>
      <c r="E53" s="122"/>
      <c r="F53" s="122"/>
      <c r="G53" s="122"/>
      <c r="H53" s="122"/>
      <c r="I53" s="122"/>
      <c r="J53" s="122"/>
      <c r="K53" s="122"/>
      <c r="L53" s="122"/>
      <c r="M53" s="959"/>
      <c r="N53" s="959"/>
      <c r="O53" s="959"/>
      <c r="P53" s="122" t="s">
        <v>485</v>
      </c>
      <c r="Q53" s="122"/>
      <c r="R53" s="122"/>
      <c r="S53" s="122"/>
      <c r="T53" s="122"/>
      <c r="U53" s="122"/>
      <c r="V53" s="122"/>
      <c r="W53" s="122"/>
      <c r="X53" s="122"/>
      <c r="Y53" s="122"/>
      <c r="Z53" s="122"/>
      <c r="AA53" s="122"/>
      <c r="AB53" s="122"/>
      <c r="AC53" s="122"/>
      <c r="AD53" s="122"/>
      <c r="AE53" s="122"/>
      <c r="AF53" s="123"/>
      <c r="AG53" s="103"/>
      <c r="AH53" s="103"/>
    </row>
    <row r="54" spans="1:34" ht="14.1" customHeight="1" x14ac:dyDescent="0.15">
      <c r="A54" s="103"/>
      <c r="B54" s="103"/>
      <c r="C54" s="114" t="s">
        <v>1165</v>
      </c>
      <c r="D54" s="115"/>
      <c r="E54" s="115"/>
      <c r="F54" s="115"/>
      <c r="G54" s="115"/>
      <c r="H54" s="115"/>
      <c r="I54" s="115"/>
      <c r="J54" s="115"/>
      <c r="K54" s="115"/>
      <c r="L54" s="115"/>
      <c r="M54" s="124"/>
      <c r="N54" s="124"/>
      <c r="O54" s="124"/>
      <c r="P54" s="115"/>
      <c r="Q54" s="115"/>
      <c r="R54" s="115"/>
      <c r="S54" s="115"/>
      <c r="T54" s="115"/>
      <c r="U54" s="115"/>
      <c r="V54" s="115"/>
      <c r="W54" s="115"/>
      <c r="X54" s="115"/>
      <c r="Y54" s="115"/>
      <c r="Z54" s="115"/>
      <c r="AA54" s="115"/>
      <c r="AB54" s="115"/>
      <c r="AC54" s="115"/>
      <c r="AD54" s="115"/>
      <c r="AE54" s="115"/>
      <c r="AF54" s="120"/>
      <c r="AG54" s="103"/>
      <c r="AH54" s="103"/>
    </row>
    <row r="55" spans="1:34" ht="14.1" customHeight="1" x14ac:dyDescent="0.15">
      <c r="A55" s="103"/>
      <c r="B55" s="103"/>
      <c r="C55" s="118"/>
      <c r="D55" s="125" t="s">
        <v>1131</v>
      </c>
      <c r="E55" s="111" t="s">
        <v>1132</v>
      </c>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26"/>
      <c r="AG55" s="103"/>
      <c r="AH55" s="103"/>
    </row>
    <row r="56" spans="1:34" ht="14.1" customHeight="1" x14ac:dyDescent="0.15">
      <c r="A56" s="103"/>
      <c r="B56" s="103"/>
      <c r="C56" s="118"/>
      <c r="D56" s="111"/>
      <c r="E56" s="113" t="s">
        <v>463</v>
      </c>
      <c r="F56" s="111" t="s">
        <v>1133</v>
      </c>
      <c r="G56" s="111"/>
      <c r="H56" s="111"/>
      <c r="I56" s="111"/>
      <c r="J56" s="111"/>
      <c r="K56" s="111"/>
      <c r="L56" s="111"/>
      <c r="M56" s="111"/>
      <c r="N56" s="111"/>
      <c r="O56" s="111"/>
      <c r="P56" s="955"/>
      <c r="Q56" s="955"/>
      <c r="R56" s="955"/>
      <c r="S56" s="111" t="s">
        <v>1134</v>
      </c>
      <c r="T56" s="111"/>
      <c r="U56" s="111"/>
      <c r="V56" s="111"/>
      <c r="W56" s="111"/>
      <c r="X56" s="111"/>
      <c r="Y56" s="111"/>
      <c r="Z56" s="111"/>
      <c r="AA56" s="111"/>
      <c r="AB56" s="111"/>
      <c r="AC56" s="111"/>
      <c r="AD56" s="111"/>
      <c r="AE56" s="111"/>
      <c r="AF56" s="126"/>
      <c r="AG56" s="103"/>
      <c r="AH56" s="103"/>
    </row>
    <row r="57" spans="1:34" ht="14.1" customHeight="1" x14ac:dyDescent="0.15">
      <c r="A57" s="103"/>
      <c r="B57" s="103"/>
      <c r="C57" s="118"/>
      <c r="D57" s="111"/>
      <c r="E57" s="111"/>
      <c r="F57" s="111" t="s">
        <v>1135</v>
      </c>
      <c r="G57" s="111"/>
      <c r="H57" s="111"/>
      <c r="I57" s="111"/>
      <c r="J57" s="111"/>
      <c r="K57" s="111"/>
      <c r="L57" s="111"/>
      <c r="M57" s="111"/>
      <c r="N57" s="111"/>
      <c r="O57" s="111"/>
      <c r="P57" s="955"/>
      <c r="Q57" s="955"/>
      <c r="R57" s="955"/>
      <c r="S57" s="111" t="s">
        <v>1134</v>
      </c>
      <c r="T57" s="111"/>
      <c r="U57" s="111"/>
      <c r="V57" s="111"/>
      <c r="W57" s="111"/>
      <c r="X57" s="111"/>
      <c r="Y57" s="111"/>
      <c r="Z57" s="111"/>
      <c r="AA57" s="111"/>
      <c r="AB57" s="111"/>
      <c r="AC57" s="111"/>
      <c r="AD57" s="111"/>
      <c r="AE57" s="111"/>
      <c r="AF57" s="126"/>
      <c r="AG57" s="103"/>
      <c r="AH57" s="103"/>
    </row>
    <row r="58" spans="1:34" ht="14.1" customHeight="1" x14ac:dyDescent="0.15">
      <c r="A58" s="103"/>
      <c r="B58" s="103"/>
      <c r="C58" s="118"/>
      <c r="D58" s="111"/>
      <c r="E58" s="113" t="s">
        <v>463</v>
      </c>
      <c r="F58" s="111" t="s">
        <v>1136</v>
      </c>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26"/>
      <c r="AG58" s="103"/>
      <c r="AH58" s="103"/>
    </row>
    <row r="59" spans="1:34" ht="14.1" customHeight="1" x14ac:dyDescent="0.15">
      <c r="A59" s="103"/>
      <c r="B59" s="103"/>
      <c r="C59" s="118"/>
      <c r="D59" s="111"/>
      <c r="E59" s="111"/>
      <c r="F59" s="111" t="s">
        <v>1137</v>
      </c>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126" t="s">
        <v>1138</v>
      </c>
      <c r="AG59" s="103"/>
      <c r="AH59" s="103"/>
    </row>
    <row r="60" spans="1:34" ht="14.1" customHeight="1" x14ac:dyDescent="0.15">
      <c r="A60" s="103"/>
      <c r="B60" s="103"/>
      <c r="C60" s="118"/>
      <c r="D60" s="111"/>
      <c r="E60" s="111"/>
      <c r="F60" s="111"/>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6"/>
      <c r="AG60" s="103"/>
      <c r="AH60" s="103"/>
    </row>
    <row r="61" spans="1:34" ht="14.1" customHeight="1" x14ac:dyDescent="0.15">
      <c r="A61" s="103"/>
      <c r="B61" s="103"/>
      <c r="C61" s="118"/>
      <c r="D61" s="125" t="s">
        <v>1139</v>
      </c>
      <c r="E61" s="111" t="s">
        <v>1140</v>
      </c>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26"/>
      <c r="AG61" s="103"/>
      <c r="AH61" s="103"/>
    </row>
    <row r="62" spans="1:34" ht="14.1" customHeight="1" x14ac:dyDescent="0.15">
      <c r="A62" s="103"/>
      <c r="B62" s="103"/>
      <c r="C62" s="118"/>
      <c r="D62" s="111"/>
      <c r="E62" s="113" t="s">
        <v>463</v>
      </c>
      <c r="F62" s="111" t="s">
        <v>1142</v>
      </c>
      <c r="G62" s="111"/>
      <c r="H62" s="111"/>
      <c r="I62" s="111"/>
      <c r="J62" s="111"/>
      <c r="K62" s="111"/>
      <c r="L62" s="111"/>
      <c r="M62" s="111"/>
      <c r="N62" s="111"/>
      <c r="O62" s="103"/>
      <c r="P62" s="955"/>
      <c r="Q62" s="955"/>
      <c r="R62" s="955"/>
      <c r="S62" s="111" t="s">
        <v>1143</v>
      </c>
      <c r="T62" s="111"/>
      <c r="U62" s="103"/>
      <c r="V62" s="103"/>
      <c r="W62" s="103"/>
      <c r="X62" s="103"/>
      <c r="Y62" s="111"/>
      <c r="Z62" s="111"/>
      <c r="AA62" s="111"/>
      <c r="AB62" s="111"/>
      <c r="AC62" s="111"/>
      <c r="AD62" s="111"/>
      <c r="AE62" s="111"/>
      <c r="AF62" s="126"/>
      <c r="AG62" s="103"/>
      <c r="AH62" s="103"/>
    </row>
    <row r="63" spans="1:34" ht="14.1" customHeight="1" x14ac:dyDescent="0.15">
      <c r="A63" s="103"/>
      <c r="B63" s="103"/>
      <c r="C63" s="118"/>
      <c r="D63" s="111"/>
      <c r="E63" s="103"/>
      <c r="F63" s="111" t="s">
        <v>1144</v>
      </c>
      <c r="G63" s="111"/>
      <c r="H63" s="111"/>
      <c r="I63" s="111"/>
      <c r="J63" s="111"/>
      <c r="K63" s="111"/>
      <c r="L63" s="111"/>
      <c r="M63" s="111"/>
      <c r="N63" s="111"/>
      <c r="O63" s="103"/>
      <c r="P63" s="955"/>
      <c r="Q63" s="955"/>
      <c r="R63" s="955"/>
      <c r="S63" s="111"/>
      <c r="T63" s="111"/>
      <c r="U63" s="103"/>
      <c r="V63" s="103"/>
      <c r="W63" s="103"/>
      <c r="X63" s="103"/>
      <c r="Y63" s="111"/>
      <c r="Z63" s="111"/>
      <c r="AA63" s="111"/>
      <c r="AB63" s="111"/>
      <c r="AC63" s="111"/>
      <c r="AD63" s="111"/>
      <c r="AE63" s="111"/>
      <c r="AF63" s="126"/>
      <c r="AG63" s="103"/>
      <c r="AH63" s="103"/>
    </row>
    <row r="64" spans="1:34" ht="14.1" customHeight="1" x14ac:dyDescent="0.15">
      <c r="A64" s="103"/>
      <c r="B64" s="103"/>
      <c r="C64" s="118"/>
      <c r="D64" s="111"/>
      <c r="E64" s="113" t="s">
        <v>463</v>
      </c>
      <c r="F64" s="111" t="s">
        <v>1136</v>
      </c>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26"/>
      <c r="AG64" s="103"/>
      <c r="AH64" s="103"/>
    </row>
    <row r="65" spans="1:34" ht="14.1" customHeight="1" x14ac:dyDescent="0.15">
      <c r="A65" s="103"/>
      <c r="B65" s="103"/>
      <c r="C65" s="121"/>
      <c r="D65" s="122"/>
      <c r="E65" s="122"/>
      <c r="F65" s="122" t="s">
        <v>1137</v>
      </c>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123" t="s">
        <v>1138</v>
      </c>
      <c r="AG65" s="103"/>
      <c r="AH65" s="103"/>
    </row>
    <row r="66" spans="1:34" ht="14.1" customHeight="1" x14ac:dyDescent="0.15">
      <c r="A66" s="103"/>
      <c r="B66" s="103"/>
      <c r="C66" s="111"/>
      <c r="D66" s="111"/>
      <c r="E66" s="111"/>
      <c r="F66" s="111"/>
      <c r="G66" s="111"/>
      <c r="H66" s="111"/>
      <c r="I66" s="111"/>
      <c r="J66" s="111"/>
      <c r="K66" s="111"/>
      <c r="L66" s="111"/>
      <c r="M66" s="128"/>
      <c r="N66" s="128"/>
      <c r="O66" s="128"/>
      <c r="P66" s="111"/>
      <c r="Q66" s="111"/>
      <c r="R66" s="111"/>
      <c r="S66" s="111"/>
      <c r="T66" s="111"/>
      <c r="U66" s="111"/>
      <c r="V66" s="111"/>
      <c r="W66" s="111"/>
      <c r="X66" s="111"/>
      <c r="Y66" s="111"/>
      <c r="Z66" s="111"/>
      <c r="AA66" s="111"/>
      <c r="AB66" s="111"/>
      <c r="AC66" s="111"/>
      <c r="AD66" s="111"/>
      <c r="AE66" s="111"/>
      <c r="AF66" s="111"/>
      <c r="AG66" s="103"/>
      <c r="AH66" s="103"/>
    </row>
    <row r="67" spans="1:34" ht="14.1" customHeight="1" x14ac:dyDescent="0.15">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row>
    <row r="68" spans="1:34" ht="14.1" customHeight="1" x14ac:dyDescent="0.15">
      <c r="A68" s="103" t="s">
        <v>482</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row>
    <row r="69" spans="1:34" ht="14.1" customHeight="1" x14ac:dyDescent="0.15">
      <c r="A69" s="104">
        <v>1</v>
      </c>
      <c r="B69" s="949" t="s">
        <v>1166</v>
      </c>
      <c r="C69" s="949"/>
      <c r="D69" s="949"/>
      <c r="E69" s="949"/>
      <c r="F69" s="949"/>
      <c r="G69" s="949"/>
      <c r="H69" s="949"/>
      <c r="I69" s="949"/>
      <c r="J69" s="949"/>
      <c r="K69" s="949"/>
      <c r="L69" s="949"/>
      <c r="M69" s="949"/>
      <c r="N69" s="949"/>
      <c r="O69" s="949"/>
      <c r="P69" s="949"/>
      <c r="Q69" s="949"/>
      <c r="R69" s="949"/>
      <c r="S69" s="949"/>
      <c r="T69" s="949"/>
      <c r="U69" s="949"/>
      <c r="V69" s="949"/>
      <c r="W69" s="949"/>
      <c r="X69" s="949"/>
      <c r="Y69" s="949"/>
      <c r="Z69" s="949"/>
      <c r="AA69" s="949"/>
      <c r="AB69" s="949"/>
      <c r="AC69" s="949"/>
      <c r="AD69" s="949"/>
      <c r="AE69" s="949"/>
      <c r="AF69" s="949"/>
      <c r="AG69" s="949"/>
      <c r="AH69" s="103"/>
    </row>
    <row r="70" spans="1:34" ht="14.1" customHeight="1" x14ac:dyDescent="0.15">
      <c r="A70" s="103"/>
      <c r="B70" s="949"/>
      <c r="C70" s="949"/>
      <c r="D70" s="949"/>
      <c r="E70" s="949"/>
      <c r="F70" s="949"/>
      <c r="G70" s="949"/>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103"/>
    </row>
    <row r="71" spans="1:34" ht="14.1" customHeight="1" x14ac:dyDescent="0.15">
      <c r="A71" s="104">
        <v>2</v>
      </c>
      <c r="B71" s="949" t="s">
        <v>1167</v>
      </c>
      <c r="C71" s="949"/>
      <c r="D71" s="949"/>
      <c r="E71" s="949"/>
      <c r="F71" s="949"/>
      <c r="G71" s="949"/>
      <c r="H71" s="949"/>
      <c r="I71" s="949"/>
      <c r="J71" s="949"/>
      <c r="K71" s="949"/>
      <c r="L71" s="949"/>
      <c r="M71" s="949"/>
      <c r="N71" s="949"/>
      <c r="O71" s="949"/>
      <c r="P71" s="949"/>
      <c r="Q71" s="949"/>
      <c r="R71" s="949"/>
      <c r="S71" s="949"/>
      <c r="T71" s="949"/>
      <c r="U71" s="949"/>
      <c r="V71" s="949"/>
      <c r="W71" s="949"/>
      <c r="X71" s="949"/>
      <c r="Y71" s="949"/>
      <c r="Z71" s="949"/>
      <c r="AA71" s="949"/>
      <c r="AB71" s="949"/>
      <c r="AC71" s="949"/>
      <c r="AD71" s="949"/>
      <c r="AE71" s="949"/>
      <c r="AF71" s="949"/>
      <c r="AG71" s="949"/>
      <c r="AH71" s="103"/>
    </row>
    <row r="72" spans="1:34" ht="14.1" customHeight="1" x14ac:dyDescent="0.15">
      <c r="A72" s="103"/>
      <c r="B72" s="949"/>
      <c r="C72" s="949"/>
      <c r="D72" s="949"/>
      <c r="E72" s="949"/>
      <c r="F72" s="949"/>
      <c r="G72" s="949"/>
      <c r="H72" s="949"/>
      <c r="I72" s="949"/>
      <c r="J72" s="949"/>
      <c r="K72" s="949"/>
      <c r="L72" s="949"/>
      <c r="M72" s="949"/>
      <c r="N72" s="949"/>
      <c r="O72" s="949"/>
      <c r="P72" s="949"/>
      <c r="Q72" s="949"/>
      <c r="R72" s="949"/>
      <c r="S72" s="949"/>
      <c r="T72" s="949"/>
      <c r="U72" s="949"/>
      <c r="V72" s="949"/>
      <c r="W72" s="949"/>
      <c r="X72" s="949"/>
      <c r="Y72" s="949"/>
      <c r="Z72" s="949"/>
      <c r="AA72" s="949"/>
      <c r="AB72" s="949"/>
      <c r="AC72" s="949"/>
      <c r="AD72" s="949"/>
      <c r="AE72" s="949"/>
      <c r="AF72" s="949"/>
      <c r="AG72" s="949"/>
      <c r="AH72" s="103"/>
    </row>
    <row r="73" spans="1:34" ht="14.1" customHeight="1" x14ac:dyDescent="0.15">
      <c r="A73" s="104">
        <v>3</v>
      </c>
      <c r="B73" s="949" t="s">
        <v>1168</v>
      </c>
      <c r="C73" s="949"/>
      <c r="D73" s="949"/>
      <c r="E73" s="949"/>
      <c r="F73" s="949"/>
      <c r="G73" s="949"/>
      <c r="H73" s="949"/>
      <c r="I73" s="949"/>
      <c r="J73" s="949"/>
      <c r="K73" s="949"/>
      <c r="L73" s="949"/>
      <c r="M73" s="949"/>
      <c r="N73" s="949"/>
      <c r="O73" s="949"/>
      <c r="P73" s="949"/>
      <c r="Q73" s="949"/>
      <c r="R73" s="949"/>
      <c r="S73" s="949"/>
      <c r="T73" s="949"/>
      <c r="U73" s="949"/>
      <c r="V73" s="949"/>
      <c r="W73" s="949"/>
      <c r="X73" s="949"/>
      <c r="Y73" s="949"/>
      <c r="Z73" s="949"/>
      <c r="AA73" s="949"/>
      <c r="AB73" s="949"/>
      <c r="AC73" s="949"/>
      <c r="AD73" s="949"/>
      <c r="AE73" s="949"/>
      <c r="AF73" s="949"/>
      <c r="AG73" s="949"/>
      <c r="AH73" s="103"/>
    </row>
    <row r="74" spans="1:34" ht="14.1" customHeight="1" x14ac:dyDescent="0.15">
      <c r="A74" s="103"/>
      <c r="B74" s="103"/>
      <c r="C74" s="949" t="s">
        <v>1169</v>
      </c>
      <c r="D74" s="949"/>
      <c r="E74" s="949"/>
      <c r="F74" s="949"/>
      <c r="G74" s="949"/>
      <c r="H74" s="949"/>
      <c r="I74" s="949"/>
      <c r="J74" s="949"/>
      <c r="K74" s="949"/>
      <c r="L74" s="949"/>
      <c r="M74" s="949"/>
      <c r="N74" s="949"/>
      <c r="O74" s="949"/>
      <c r="P74" s="949"/>
      <c r="Q74" s="949"/>
      <c r="R74" s="949"/>
      <c r="S74" s="949"/>
      <c r="T74" s="949"/>
      <c r="U74" s="949"/>
      <c r="V74" s="949"/>
      <c r="W74" s="949"/>
      <c r="X74" s="949"/>
      <c r="Y74" s="949"/>
      <c r="Z74" s="949"/>
      <c r="AA74" s="949"/>
      <c r="AB74" s="949"/>
      <c r="AC74" s="949"/>
      <c r="AD74" s="949"/>
      <c r="AE74" s="949"/>
      <c r="AF74" s="949"/>
      <c r="AG74" s="949"/>
      <c r="AH74" s="103"/>
    </row>
    <row r="75" spans="1:34" ht="14.1" customHeight="1" x14ac:dyDescent="0.15">
      <c r="A75" s="103"/>
      <c r="B75" s="103"/>
      <c r="C75" s="949"/>
      <c r="D75" s="949"/>
      <c r="E75" s="949"/>
      <c r="F75" s="949"/>
      <c r="G75" s="949"/>
      <c r="H75" s="949"/>
      <c r="I75" s="949"/>
      <c r="J75" s="949"/>
      <c r="K75" s="949"/>
      <c r="L75" s="949"/>
      <c r="M75" s="949"/>
      <c r="N75" s="949"/>
      <c r="O75" s="949"/>
      <c r="P75" s="949"/>
      <c r="Q75" s="949"/>
      <c r="R75" s="949"/>
      <c r="S75" s="949"/>
      <c r="T75" s="949"/>
      <c r="U75" s="949"/>
      <c r="V75" s="949"/>
      <c r="W75" s="949"/>
      <c r="X75" s="949"/>
      <c r="Y75" s="949"/>
      <c r="Z75" s="949"/>
      <c r="AA75" s="949"/>
      <c r="AB75" s="949"/>
      <c r="AC75" s="949"/>
      <c r="AD75" s="949"/>
      <c r="AE75" s="949"/>
      <c r="AF75" s="949"/>
      <c r="AG75" s="949"/>
      <c r="AH75" s="103"/>
    </row>
    <row r="76" spans="1:34" ht="14.1" customHeight="1" x14ac:dyDescent="0.15">
      <c r="A76" s="103"/>
      <c r="B76" s="103"/>
      <c r="C76" s="949"/>
      <c r="D76" s="949"/>
      <c r="E76" s="949"/>
      <c r="F76" s="949"/>
      <c r="G76" s="949"/>
      <c r="H76" s="949"/>
      <c r="I76" s="949"/>
      <c r="J76" s="949"/>
      <c r="K76" s="949"/>
      <c r="L76" s="949"/>
      <c r="M76" s="949"/>
      <c r="N76" s="949"/>
      <c r="O76" s="949"/>
      <c r="P76" s="949"/>
      <c r="Q76" s="949"/>
      <c r="R76" s="949"/>
      <c r="S76" s="949"/>
      <c r="T76" s="949"/>
      <c r="U76" s="949"/>
      <c r="V76" s="949"/>
      <c r="W76" s="949"/>
      <c r="X76" s="949"/>
      <c r="Y76" s="949"/>
      <c r="Z76" s="949"/>
      <c r="AA76" s="949"/>
      <c r="AB76" s="949"/>
      <c r="AC76" s="949"/>
      <c r="AD76" s="949"/>
      <c r="AE76" s="949"/>
      <c r="AF76" s="949"/>
      <c r="AG76" s="949"/>
      <c r="AH76" s="103"/>
    </row>
    <row r="77" spans="1:34" ht="14.1" customHeight="1" x14ac:dyDescent="0.15">
      <c r="A77" s="103"/>
      <c r="B77" s="103"/>
      <c r="C77" s="949" t="s">
        <v>1170</v>
      </c>
      <c r="D77" s="949"/>
      <c r="E77" s="949"/>
      <c r="F77" s="949"/>
      <c r="G77" s="949"/>
      <c r="H77" s="949"/>
      <c r="I77" s="949"/>
      <c r="J77" s="949"/>
      <c r="K77" s="949"/>
      <c r="L77" s="949"/>
      <c r="M77" s="949"/>
      <c r="N77" s="949"/>
      <c r="O77" s="949"/>
      <c r="P77" s="949"/>
      <c r="Q77" s="949"/>
      <c r="R77" s="949"/>
      <c r="S77" s="949"/>
      <c r="T77" s="949"/>
      <c r="U77" s="949"/>
      <c r="V77" s="949"/>
      <c r="W77" s="949"/>
      <c r="X77" s="949"/>
      <c r="Y77" s="949"/>
      <c r="Z77" s="949"/>
      <c r="AA77" s="949"/>
      <c r="AB77" s="949"/>
      <c r="AC77" s="949"/>
      <c r="AD77" s="949"/>
      <c r="AE77" s="949"/>
      <c r="AF77" s="949"/>
      <c r="AG77" s="949"/>
      <c r="AH77" s="103"/>
    </row>
    <row r="78" spans="1:34" ht="14.1" customHeight="1" x14ac:dyDescent="0.15">
      <c r="A78" s="103"/>
      <c r="B78" s="104"/>
      <c r="C78" s="949"/>
      <c r="D78" s="949"/>
      <c r="E78" s="949"/>
      <c r="F78" s="949"/>
      <c r="G78" s="949"/>
      <c r="H78" s="949"/>
      <c r="I78" s="949"/>
      <c r="J78" s="949"/>
      <c r="K78" s="949"/>
      <c r="L78" s="949"/>
      <c r="M78" s="949"/>
      <c r="N78" s="949"/>
      <c r="O78" s="949"/>
      <c r="P78" s="949"/>
      <c r="Q78" s="949"/>
      <c r="R78" s="949"/>
      <c r="S78" s="949"/>
      <c r="T78" s="949"/>
      <c r="U78" s="949"/>
      <c r="V78" s="949"/>
      <c r="W78" s="949"/>
      <c r="X78" s="949"/>
      <c r="Y78" s="949"/>
      <c r="Z78" s="949"/>
      <c r="AA78" s="949"/>
      <c r="AB78" s="949"/>
      <c r="AC78" s="949"/>
      <c r="AD78" s="949"/>
      <c r="AE78" s="949"/>
      <c r="AF78" s="949"/>
      <c r="AG78" s="949"/>
      <c r="AH78" s="103"/>
    </row>
    <row r="79" spans="1:34" ht="14.1" customHeight="1" x14ac:dyDescent="0.15">
      <c r="A79" s="103"/>
      <c r="B79" s="103"/>
      <c r="C79" s="949"/>
      <c r="D79" s="949"/>
      <c r="E79" s="949"/>
      <c r="F79" s="949"/>
      <c r="G79" s="949"/>
      <c r="H79" s="949"/>
      <c r="I79" s="949"/>
      <c r="J79" s="949"/>
      <c r="K79" s="949"/>
      <c r="L79" s="949"/>
      <c r="M79" s="949"/>
      <c r="N79" s="949"/>
      <c r="O79" s="949"/>
      <c r="P79" s="949"/>
      <c r="Q79" s="949"/>
      <c r="R79" s="949"/>
      <c r="S79" s="949"/>
      <c r="T79" s="949"/>
      <c r="U79" s="949"/>
      <c r="V79" s="949"/>
      <c r="W79" s="949"/>
      <c r="X79" s="949"/>
      <c r="Y79" s="949"/>
      <c r="Z79" s="949"/>
      <c r="AA79" s="949"/>
      <c r="AB79" s="949"/>
      <c r="AC79" s="949"/>
      <c r="AD79" s="949"/>
      <c r="AE79" s="949"/>
      <c r="AF79" s="949"/>
      <c r="AG79" s="949"/>
      <c r="AH79" s="103"/>
    </row>
    <row r="80" spans="1:34" ht="14.1" customHeight="1" x14ac:dyDescent="0.15">
      <c r="A80" s="104">
        <v>4</v>
      </c>
      <c r="B80" s="949" t="s">
        <v>1171</v>
      </c>
      <c r="C80" s="949"/>
      <c r="D80" s="949"/>
      <c r="E80" s="949"/>
      <c r="F80" s="949"/>
      <c r="G80" s="949"/>
      <c r="H80" s="949"/>
      <c r="I80" s="949"/>
      <c r="J80" s="949"/>
      <c r="K80" s="949"/>
      <c r="L80" s="949"/>
      <c r="M80" s="949"/>
      <c r="N80" s="949"/>
      <c r="O80" s="949"/>
      <c r="P80" s="949"/>
      <c r="Q80" s="949"/>
      <c r="R80" s="949"/>
      <c r="S80" s="949"/>
      <c r="T80" s="949"/>
      <c r="U80" s="949"/>
      <c r="V80" s="949"/>
      <c r="W80" s="949"/>
      <c r="X80" s="949"/>
      <c r="Y80" s="949"/>
      <c r="Z80" s="949"/>
      <c r="AA80" s="949"/>
      <c r="AB80" s="949"/>
      <c r="AC80" s="949"/>
      <c r="AD80" s="949"/>
      <c r="AE80" s="949"/>
      <c r="AF80" s="949"/>
      <c r="AG80" s="949"/>
      <c r="AH80" s="103"/>
    </row>
    <row r="81" spans="1:34" ht="14.1" customHeight="1" x14ac:dyDescent="0.15">
      <c r="A81" s="103"/>
      <c r="B81" s="949"/>
      <c r="C81" s="949"/>
      <c r="D81" s="949"/>
      <c r="E81" s="949"/>
      <c r="F81" s="949"/>
      <c r="G81" s="949"/>
      <c r="H81" s="949"/>
      <c r="I81" s="949"/>
      <c r="J81" s="949"/>
      <c r="K81" s="949"/>
      <c r="L81" s="949"/>
      <c r="M81" s="949"/>
      <c r="N81" s="949"/>
      <c r="O81" s="949"/>
      <c r="P81" s="949"/>
      <c r="Q81" s="949"/>
      <c r="R81" s="949"/>
      <c r="S81" s="949"/>
      <c r="T81" s="949"/>
      <c r="U81" s="949"/>
      <c r="V81" s="949"/>
      <c r="W81" s="949"/>
      <c r="X81" s="949"/>
      <c r="Y81" s="949"/>
      <c r="Z81" s="949"/>
      <c r="AA81" s="949"/>
      <c r="AB81" s="949"/>
      <c r="AC81" s="949"/>
      <c r="AD81" s="949"/>
      <c r="AE81" s="949"/>
      <c r="AF81" s="949"/>
      <c r="AG81" s="949"/>
      <c r="AH81" s="103"/>
    </row>
    <row r="83" spans="1:34" ht="14.1" customHeight="1" x14ac:dyDescent="0.15">
      <c r="A83" s="98"/>
      <c r="B83" s="97"/>
      <c r="C83" s="97"/>
      <c r="D83" s="97"/>
      <c r="E83" s="97"/>
      <c r="F83" s="97"/>
      <c r="G83" s="97"/>
      <c r="H83" s="97"/>
      <c r="I83" s="97"/>
      <c r="J83" s="97"/>
      <c r="K83" s="97"/>
      <c r="L83" s="97"/>
      <c r="M83" s="97"/>
      <c r="N83" s="97"/>
      <c r="O83" s="97"/>
      <c r="P83" s="954" t="s">
        <v>1372</v>
      </c>
      <c r="Q83" s="954"/>
      <c r="R83" s="954"/>
      <c r="S83" s="954"/>
      <c r="T83" s="97"/>
      <c r="U83" s="97"/>
      <c r="V83" s="97"/>
      <c r="W83" s="97"/>
      <c r="X83" s="97"/>
      <c r="Y83" s="97"/>
      <c r="Z83" s="97"/>
      <c r="AA83" s="97"/>
      <c r="AB83" s="97"/>
      <c r="AC83" s="97"/>
      <c r="AD83" s="97"/>
      <c r="AE83" s="97"/>
      <c r="AF83" s="97"/>
      <c r="AG83" s="97"/>
      <c r="AH83" s="97"/>
    </row>
    <row r="84" spans="1:34" ht="14.1" customHeight="1" x14ac:dyDescent="0.15">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row>
    <row r="85" spans="1:34" ht="14.1" customHeight="1" x14ac:dyDescent="0.15">
      <c r="A85" s="103"/>
      <c r="B85" s="103" t="s">
        <v>1164</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row>
    <row r="86" spans="1:34" ht="14.1" customHeight="1" x14ac:dyDescent="0.15">
      <c r="A86" s="103"/>
      <c r="B86" s="103"/>
      <c r="C86" s="114" t="s">
        <v>499</v>
      </c>
      <c r="D86" s="115"/>
      <c r="E86" s="115"/>
      <c r="F86" s="115"/>
      <c r="G86" s="115"/>
      <c r="H86" s="115"/>
      <c r="I86" s="115"/>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7"/>
      <c r="AG86" s="103"/>
      <c r="AH86" s="103"/>
    </row>
    <row r="87" spans="1:34" ht="14.1" customHeight="1" x14ac:dyDescent="0.15">
      <c r="A87" s="103"/>
      <c r="B87" s="103"/>
      <c r="C87" s="118"/>
      <c r="D87" s="111"/>
      <c r="E87" s="111"/>
      <c r="F87" s="960"/>
      <c r="G87" s="960"/>
      <c r="H87" s="960"/>
      <c r="I87" s="960"/>
      <c r="J87" s="960"/>
      <c r="K87" s="960"/>
      <c r="L87" s="960"/>
      <c r="M87" s="960"/>
      <c r="N87" s="960"/>
      <c r="O87" s="960"/>
      <c r="P87" s="960"/>
      <c r="Q87" s="960"/>
      <c r="R87" s="960"/>
      <c r="S87" s="960"/>
      <c r="T87" s="960"/>
      <c r="U87" s="960"/>
      <c r="V87" s="960"/>
      <c r="W87" s="960"/>
      <c r="X87" s="960"/>
      <c r="Y87" s="960"/>
      <c r="Z87" s="960"/>
      <c r="AA87" s="960"/>
      <c r="AB87" s="960"/>
      <c r="AC87" s="960"/>
      <c r="AD87" s="960"/>
      <c r="AE87" s="960"/>
      <c r="AF87" s="119"/>
      <c r="AG87" s="103"/>
      <c r="AH87" s="103"/>
    </row>
    <row r="88" spans="1:34" ht="14.1" customHeight="1" x14ac:dyDescent="0.15">
      <c r="A88" s="103"/>
      <c r="B88" s="103"/>
      <c r="C88" s="118"/>
      <c r="D88" s="111"/>
      <c r="E88" s="111"/>
      <c r="F88" s="961"/>
      <c r="G88" s="961"/>
      <c r="H88" s="961"/>
      <c r="I88" s="961"/>
      <c r="J88" s="961"/>
      <c r="K88" s="961"/>
      <c r="L88" s="961"/>
      <c r="M88" s="961"/>
      <c r="N88" s="961"/>
      <c r="O88" s="961"/>
      <c r="P88" s="961"/>
      <c r="Q88" s="961"/>
      <c r="R88" s="961"/>
      <c r="S88" s="961"/>
      <c r="T88" s="961"/>
      <c r="U88" s="961"/>
      <c r="V88" s="961"/>
      <c r="W88" s="961"/>
      <c r="X88" s="961"/>
      <c r="Y88" s="961"/>
      <c r="Z88" s="961"/>
      <c r="AA88" s="961"/>
      <c r="AB88" s="961"/>
      <c r="AC88" s="961"/>
      <c r="AD88" s="961"/>
      <c r="AE88" s="961"/>
      <c r="AF88" s="119"/>
      <c r="AG88" s="103"/>
      <c r="AH88" s="103"/>
    </row>
    <row r="89" spans="1:34" ht="14.1" customHeight="1" x14ac:dyDescent="0.15">
      <c r="A89" s="103"/>
      <c r="B89" s="103"/>
      <c r="C89" s="114" t="s">
        <v>500</v>
      </c>
      <c r="D89" s="115"/>
      <c r="E89" s="115"/>
      <c r="F89" s="115"/>
      <c r="G89" s="115"/>
      <c r="H89" s="115"/>
      <c r="I89" s="115"/>
      <c r="J89" s="115"/>
      <c r="K89" s="115"/>
      <c r="L89" s="115"/>
      <c r="M89" s="958"/>
      <c r="N89" s="958"/>
      <c r="O89" s="958"/>
      <c r="P89" s="115"/>
      <c r="Q89" s="115"/>
      <c r="R89" s="115"/>
      <c r="S89" s="115"/>
      <c r="T89" s="115"/>
      <c r="U89" s="115"/>
      <c r="V89" s="115"/>
      <c r="W89" s="115"/>
      <c r="X89" s="115"/>
      <c r="Y89" s="115"/>
      <c r="Z89" s="115"/>
      <c r="AA89" s="115"/>
      <c r="AB89" s="115"/>
      <c r="AC89" s="115"/>
      <c r="AD89" s="115"/>
      <c r="AE89" s="115"/>
      <c r="AF89" s="120"/>
      <c r="AG89" s="103"/>
      <c r="AH89" s="103"/>
    </row>
    <row r="90" spans="1:34" ht="14.1" customHeight="1" x14ac:dyDescent="0.15">
      <c r="A90" s="103"/>
      <c r="B90" s="103"/>
      <c r="C90" s="121"/>
      <c r="D90" s="122"/>
      <c r="E90" s="122"/>
      <c r="F90" s="122"/>
      <c r="G90" s="122"/>
      <c r="H90" s="122"/>
      <c r="I90" s="122"/>
      <c r="J90" s="122"/>
      <c r="K90" s="122"/>
      <c r="L90" s="122"/>
      <c r="M90" s="959"/>
      <c r="N90" s="959"/>
      <c r="O90" s="959"/>
      <c r="P90" s="122" t="s">
        <v>491</v>
      </c>
      <c r="Q90" s="122"/>
      <c r="R90" s="122"/>
      <c r="S90" s="122"/>
      <c r="T90" s="122"/>
      <c r="U90" s="122"/>
      <c r="V90" s="122"/>
      <c r="W90" s="122"/>
      <c r="X90" s="122"/>
      <c r="Y90" s="122"/>
      <c r="Z90" s="122"/>
      <c r="AA90" s="122"/>
      <c r="AB90" s="122"/>
      <c r="AC90" s="122"/>
      <c r="AD90" s="122"/>
      <c r="AE90" s="122"/>
      <c r="AF90" s="123"/>
      <c r="AG90" s="103"/>
      <c r="AH90" s="103"/>
    </row>
    <row r="91" spans="1:34" ht="14.1" customHeight="1" x14ac:dyDescent="0.15">
      <c r="A91" s="103"/>
      <c r="B91" s="103"/>
      <c r="C91" s="114" t="s">
        <v>501</v>
      </c>
      <c r="D91" s="115"/>
      <c r="E91" s="115"/>
      <c r="F91" s="115"/>
      <c r="G91" s="115"/>
      <c r="H91" s="115"/>
      <c r="I91" s="115"/>
      <c r="J91" s="115"/>
      <c r="K91" s="115"/>
      <c r="L91" s="115"/>
      <c r="M91" s="958"/>
      <c r="N91" s="958"/>
      <c r="O91" s="958"/>
      <c r="P91" s="115"/>
      <c r="Q91" s="115"/>
      <c r="R91" s="115"/>
      <c r="S91" s="115"/>
      <c r="T91" s="115"/>
      <c r="U91" s="115"/>
      <c r="V91" s="115"/>
      <c r="W91" s="115"/>
      <c r="X91" s="115"/>
      <c r="Y91" s="115"/>
      <c r="Z91" s="115"/>
      <c r="AA91" s="115"/>
      <c r="AB91" s="115"/>
      <c r="AC91" s="115"/>
      <c r="AD91" s="115"/>
      <c r="AE91" s="115"/>
      <c r="AF91" s="120"/>
      <c r="AG91" s="103"/>
      <c r="AH91" s="103"/>
    </row>
    <row r="92" spans="1:34" ht="14.1" customHeight="1" x14ac:dyDescent="0.15">
      <c r="A92" s="103"/>
      <c r="B92" s="103"/>
      <c r="C92" s="121"/>
      <c r="D92" s="122"/>
      <c r="E92" s="122"/>
      <c r="F92" s="122"/>
      <c r="G92" s="122"/>
      <c r="H92" s="122"/>
      <c r="I92" s="122"/>
      <c r="J92" s="122"/>
      <c r="K92" s="122"/>
      <c r="L92" s="122"/>
      <c r="M92" s="959"/>
      <c r="N92" s="959"/>
      <c r="O92" s="959"/>
      <c r="P92" s="122" t="s">
        <v>485</v>
      </c>
      <c r="Q92" s="122"/>
      <c r="R92" s="122"/>
      <c r="S92" s="122"/>
      <c r="T92" s="122"/>
      <c r="U92" s="122"/>
      <c r="V92" s="122"/>
      <c r="W92" s="122"/>
      <c r="X92" s="122"/>
      <c r="Y92" s="122"/>
      <c r="Z92" s="122"/>
      <c r="AA92" s="122"/>
      <c r="AB92" s="122"/>
      <c r="AC92" s="122"/>
      <c r="AD92" s="122"/>
      <c r="AE92" s="122"/>
      <c r="AF92" s="123"/>
      <c r="AG92" s="103"/>
      <c r="AH92" s="103"/>
    </row>
    <row r="93" spans="1:34" ht="14.1" customHeight="1" x14ac:dyDescent="0.15">
      <c r="A93" s="103"/>
      <c r="B93" s="103"/>
      <c r="C93" s="114" t="s">
        <v>1165</v>
      </c>
      <c r="D93" s="115"/>
      <c r="E93" s="115"/>
      <c r="F93" s="115"/>
      <c r="G93" s="115"/>
      <c r="H93" s="115"/>
      <c r="I93" s="115"/>
      <c r="J93" s="115"/>
      <c r="K93" s="115"/>
      <c r="L93" s="115"/>
      <c r="M93" s="124"/>
      <c r="N93" s="124"/>
      <c r="O93" s="124"/>
      <c r="P93" s="115"/>
      <c r="Q93" s="115"/>
      <c r="R93" s="115"/>
      <c r="S93" s="115"/>
      <c r="T93" s="115"/>
      <c r="U93" s="115"/>
      <c r="V93" s="115"/>
      <c r="W93" s="115"/>
      <c r="X93" s="115"/>
      <c r="Y93" s="115"/>
      <c r="Z93" s="115"/>
      <c r="AA93" s="115"/>
      <c r="AB93" s="115"/>
      <c r="AC93" s="115"/>
      <c r="AD93" s="115"/>
      <c r="AE93" s="115"/>
      <c r="AF93" s="120"/>
      <c r="AG93" s="103"/>
      <c r="AH93" s="103"/>
    </row>
    <row r="94" spans="1:34" ht="14.1" customHeight="1" x14ac:dyDescent="0.15">
      <c r="A94" s="103"/>
      <c r="B94" s="103"/>
      <c r="C94" s="118"/>
      <c r="D94" s="125" t="s">
        <v>1131</v>
      </c>
      <c r="E94" s="111" t="s">
        <v>1132</v>
      </c>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26"/>
      <c r="AG94" s="103"/>
      <c r="AH94" s="103"/>
    </row>
    <row r="95" spans="1:34" ht="14.1" customHeight="1" x14ac:dyDescent="0.15">
      <c r="A95" s="103"/>
      <c r="B95" s="103"/>
      <c r="C95" s="118"/>
      <c r="D95" s="111"/>
      <c r="E95" s="113" t="s">
        <v>463</v>
      </c>
      <c r="F95" s="111" t="s">
        <v>1133</v>
      </c>
      <c r="G95" s="111"/>
      <c r="H95" s="111"/>
      <c r="I95" s="111"/>
      <c r="J95" s="111"/>
      <c r="K95" s="111"/>
      <c r="L95" s="111"/>
      <c r="M95" s="111"/>
      <c r="N95" s="111"/>
      <c r="O95" s="111"/>
      <c r="P95" s="955"/>
      <c r="Q95" s="955"/>
      <c r="R95" s="955"/>
      <c r="S95" s="111" t="s">
        <v>1134</v>
      </c>
      <c r="T95" s="111"/>
      <c r="U95" s="111"/>
      <c r="V95" s="111"/>
      <c r="W95" s="111"/>
      <c r="X95" s="111"/>
      <c r="Y95" s="111"/>
      <c r="Z95" s="111"/>
      <c r="AA95" s="111"/>
      <c r="AB95" s="111"/>
      <c r="AC95" s="111"/>
      <c r="AD95" s="111"/>
      <c r="AE95" s="111"/>
      <c r="AF95" s="126"/>
      <c r="AG95" s="103"/>
      <c r="AH95" s="103"/>
    </row>
    <row r="96" spans="1:34" ht="14.1" customHeight="1" x14ac:dyDescent="0.15">
      <c r="A96" s="103"/>
      <c r="B96" s="103"/>
      <c r="C96" s="118"/>
      <c r="D96" s="111"/>
      <c r="E96" s="111"/>
      <c r="F96" s="111" t="s">
        <v>1135</v>
      </c>
      <c r="G96" s="111"/>
      <c r="H96" s="111"/>
      <c r="I96" s="111"/>
      <c r="J96" s="111"/>
      <c r="K96" s="111"/>
      <c r="L96" s="111"/>
      <c r="M96" s="111"/>
      <c r="N96" s="111"/>
      <c r="O96" s="111"/>
      <c r="P96" s="955"/>
      <c r="Q96" s="955"/>
      <c r="R96" s="955"/>
      <c r="S96" s="111" t="s">
        <v>1134</v>
      </c>
      <c r="T96" s="111"/>
      <c r="U96" s="111"/>
      <c r="V96" s="111"/>
      <c r="W96" s="111"/>
      <c r="X96" s="111"/>
      <c r="Y96" s="111"/>
      <c r="Z96" s="111"/>
      <c r="AA96" s="111"/>
      <c r="AB96" s="111"/>
      <c r="AC96" s="111"/>
      <c r="AD96" s="111"/>
      <c r="AE96" s="111"/>
      <c r="AF96" s="126"/>
      <c r="AG96" s="103"/>
      <c r="AH96" s="103"/>
    </row>
    <row r="97" spans="1:34" ht="14.1" customHeight="1" x14ac:dyDescent="0.15">
      <c r="A97" s="103"/>
      <c r="B97" s="103"/>
      <c r="C97" s="118"/>
      <c r="D97" s="111"/>
      <c r="E97" s="113" t="s">
        <v>463</v>
      </c>
      <c r="F97" s="111" t="s">
        <v>1136</v>
      </c>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26"/>
      <c r="AG97" s="103"/>
      <c r="AH97" s="103"/>
    </row>
    <row r="98" spans="1:34" ht="14.1" customHeight="1" x14ac:dyDescent="0.15">
      <c r="A98" s="103"/>
      <c r="B98" s="103"/>
      <c r="C98" s="118"/>
      <c r="D98" s="111"/>
      <c r="E98" s="111"/>
      <c r="F98" s="111" t="s">
        <v>1137</v>
      </c>
      <c r="G98" s="956"/>
      <c r="H98" s="956"/>
      <c r="I98" s="956"/>
      <c r="J98" s="956"/>
      <c r="K98" s="956"/>
      <c r="L98" s="956"/>
      <c r="M98" s="956"/>
      <c r="N98" s="956"/>
      <c r="O98" s="956"/>
      <c r="P98" s="956"/>
      <c r="Q98" s="956"/>
      <c r="R98" s="956"/>
      <c r="S98" s="956"/>
      <c r="T98" s="956"/>
      <c r="U98" s="956"/>
      <c r="V98" s="956"/>
      <c r="W98" s="956"/>
      <c r="X98" s="956"/>
      <c r="Y98" s="956"/>
      <c r="Z98" s="956"/>
      <c r="AA98" s="956"/>
      <c r="AB98" s="956"/>
      <c r="AC98" s="956"/>
      <c r="AD98" s="956"/>
      <c r="AE98" s="956"/>
      <c r="AF98" s="126" t="s">
        <v>1138</v>
      </c>
      <c r="AG98" s="103"/>
      <c r="AH98" s="103"/>
    </row>
    <row r="99" spans="1:34" ht="14.1" customHeight="1" x14ac:dyDescent="0.15">
      <c r="A99" s="103"/>
      <c r="B99" s="103"/>
      <c r="C99" s="118"/>
      <c r="D99" s="111"/>
      <c r="E99" s="111"/>
      <c r="F99" s="111"/>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6"/>
      <c r="AG99" s="103"/>
      <c r="AH99" s="103"/>
    </row>
    <row r="100" spans="1:34" ht="14.1" customHeight="1" x14ac:dyDescent="0.15">
      <c r="A100" s="103"/>
      <c r="B100" s="103"/>
      <c r="C100" s="118"/>
      <c r="D100" s="125" t="s">
        <v>1139</v>
      </c>
      <c r="E100" s="111" t="s">
        <v>1140</v>
      </c>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26"/>
      <c r="AG100" s="103"/>
      <c r="AH100" s="103"/>
    </row>
    <row r="101" spans="1:34" ht="14.1" customHeight="1" x14ac:dyDescent="0.15">
      <c r="A101" s="103"/>
      <c r="B101" s="103"/>
      <c r="C101" s="118"/>
      <c r="D101" s="111"/>
      <c r="E101" s="113" t="s">
        <v>463</v>
      </c>
      <c r="F101" s="111" t="s">
        <v>1142</v>
      </c>
      <c r="G101" s="111"/>
      <c r="H101" s="111"/>
      <c r="I101" s="111"/>
      <c r="J101" s="111"/>
      <c r="K101" s="111"/>
      <c r="L101" s="111"/>
      <c r="M101" s="111"/>
      <c r="N101" s="111"/>
      <c r="O101" s="103"/>
      <c r="P101" s="955"/>
      <c r="Q101" s="955"/>
      <c r="R101" s="955"/>
      <c r="S101" s="111" t="s">
        <v>1143</v>
      </c>
      <c r="T101" s="111"/>
      <c r="U101" s="103"/>
      <c r="V101" s="103"/>
      <c r="W101" s="103"/>
      <c r="X101" s="103"/>
      <c r="Y101" s="111"/>
      <c r="Z101" s="111"/>
      <c r="AA101" s="111"/>
      <c r="AB101" s="111"/>
      <c r="AC101" s="111"/>
      <c r="AD101" s="111"/>
      <c r="AE101" s="111"/>
      <c r="AF101" s="126"/>
      <c r="AG101" s="103"/>
      <c r="AH101" s="103"/>
    </row>
    <row r="102" spans="1:34" ht="14.1" customHeight="1" x14ac:dyDescent="0.15">
      <c r="A102" s="103"/>
      <c r="B102" s="103"/>
      <c r="C102" s="118"/>
      <c r="D102" s="111"/>
      <c r="E102" s="103"/>
      <c r="F102" s="111" t="s">
        <v>1144</v>
      </c>
      <c r="G102" s="111"/>
      <c r="H102" s="111"/>
      <c r="I102" s="111"/>
      <c r="J102" s="111"/>
      <c r="K102" s="111"/>
      <c r="L102" s="111"/>
      <c r="M102" s="111"/>
      <c r="N102" s="111"/>
      <c r="O102" s="103"/>
      <c r="P102" s="955"/>
      <c r="Q102" s="955"/>
      <c r="R102" s="955"/>
      <c r="S102" s="111"/>
      <c r="T102" s="111"/>
      <c r="U102" s="103"/>
      <c r="V102" s="103"/>
      <c r="W102" s="103"/>
      <c r="X102" s="103"/>
      <c r="Y102" s="111"/>
      <c r="Z102" s="111"/>
      <c r="AA102" s="111"/>
      <c r="AB102" s="111"/>
      <c r="AC102" s="111"/>
      <c r="AD102" s="111"/>
      <c r="AE102" s="111"/>
      <c r="AF102" s="126"/>
      <c r="AG102" s="103"/>
      <c r="AH102" s="103"/>
    </row>
    <row r="103" spans="1:34" ht="14.1" customHeight="1" x14ac:dyDescent="0.15">
      <c r="A103" s="103"/>
      <c r="B103" s="103"/>
      <c r="C103" s="118"/>
      <c r="D103" s="111"/>
      <c r="E103" s="113" t="s">
        <v>463</v>
      </c>
      <c r="F103" s="111" t="s">
        <v>1136</v>
      </c>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26"/>
      <c r="AG103" s="103"/>
      <c r="AH103" s="103"/>
    </row>
    <row r="104" spans="1:34" ht="14.1" customHeight="1" x14ac:dyDescent="0.15">
      <c r="A104" s="103"/>
      <c r="B104" s="103"/>
      <c r="C104" s="121"/>
      <c r="D104" s="122"/>
      <c r="E104" s="122"/>
      <c r="F104" s="122" t="s">
        <v>1137</v>
      </c>
      <c r="G104" s="957"/>
      <c r="H104" s="957"/>
      <c r="I104" s="957"/>
      <c r="J104" s="957"/>
      <c r="K104" s="957"/>
      <c r="L104" s="957"/>
      <c r="M104" s="957"/>
      <c r="N104" s="957"/>
      <c r="O104" s="957"/>
      <c r="P104" s="957"/>
      <c r="Q104" s="957"/>
      <c r="R104" s="957"/>
      <c r="S104" s="957"/>
      <c r="T104" s="957"/>
      <c r="U104" s="957"/>
      <c r="V104" s="957"/>
      <c r="W104" s="957"/>
      <c r="X104" s="957"/>
      <c r="Y104" s="957"/>
      <c r="Z104" s="957"/>
      <c r="AA104" s="957"/>
      <c r="AB104" s="957"/>
      <c r="AC104" s="957"/>
      <c r="AD104" s="957"/>
      <c r="AE104" s="957"/>
      <c r="AF104" s="123" t="s">
        <v>1138</v>
      </c>
      <c r="AG104" s="103"/>
      <c r="AH104" s="103"/>
    </row>
    <row r="105" spans="1:34" ht="14.1" customHeight="1" x14ac:dyDescent="0.15">
      <c r="A105" s="103"/>
      <c r="B105" s="103"/>
      <c r="C105" s="111"/>
      <c r="D105" s="111"/>
      <c r="E105" s="111"/>
      <c r="F105" s="111"/>
      <c r="G105" s="111"/>
      <c r="H105" s="111"/>
      <c r="I105" s="111"/>
      <c r="J105" s="111"/>
      <c r="K105" s="111"/>
      <c r="L105" s="111"/>
      <c r="M105" s="128"/>
      <c r="N105" s="128"/>
      <c r="O105" s="128"/>
      <c r="P105" s="111"/>
      <c r="Q105" s="111"/>
      <c r="R105" s="111"/>
      <c r="S105" s="111"/>
      <c r="T105" s="111"/>
      <c r="U105" s="111"/>
      <c r="V105" s="111"/>
      <c r="W105" s="111"/>
      <c r="X105" s="111"/>
      <c r="Y105" s="111"/>
      <c r="Z105" s="111"/>
      <c r="AA105" s="111"/>
      <c r="AB105" s="111"/>
      <c r="AC105" s="111"/>
      <c r="AD105" s="111"/>
      <c r="AE105" s="111"/>
      <c r="AF105" s="111"/>
      <c r="AG105" s="103"/>
      <c r="AH105" s="103"/>
    </row>
    <row r="106" spans="1:34" ht="14.1" customHeight="1" x14ac:dyDescent="0.15">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row>
    <row r="107" spans="1:34" ht="14.1" customHeight="1" x14ac:dyDescent="0.15">
      <c r="A107" s="103" t="s">
        <v>482</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row>
    <row r="108" spans="1:34" ht="14.1" customHeight="1" x14ac:dyDescent="0.15">
      <c r="A108" s="104">
        <v>1</v>
      </c>
      <c r="B108" s="949" t="s">
        <v>1166</v>
      </c>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103"/>
    </row>
    <row r="109" spans="1:34" ht="14.1" customHeight="1" x14ac:dyDescent="0.15">
      <c r="A109" s="103"/>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49"/>
      <c r="AA109" s="949"/>
      <c r="AB109" s="949"/>
      <c r="AC109" s="949"/>
      <c r="AD109" s="949"/>
      <c r="AE109" s="949"/>
      <c r="AF109" s="949"/>
      <c r="AG109" s="949"/>
      <c r="AH109" s="103"/>
    </row>
    <row r="110" spans="1:34" ht="14.1" customHeight="1" x14ac:dyDescent="0.15">
      <c r="A110" s="104">
        <v>2</v>
      </c>
      <c r="B110" s="949" t="s">
        <v>1167</v>
      </c>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103"/>
    </row>
    <row r="111" spans="1:34" ht="14.1" customHeight="1" x14ac:dyDescent="0.15">
      <c r="A111" s="103"/>
      <c r="B111" s="949"/>
      <c r="C111" s="949"/>
      <c r="D111" s="949"/>
      <c r="E111" s="949"/>
      <c r="F111" s="949"/>
      <c r="G111" s="949"/>
      <c r="H111" s="949"/>
      <c r="I111" s="949"/>
      <c r="J111" s="949"/>
      <c r="K111" s="949"/>
      <c r="L111" s="949"/>
      <c r="M111" s="949"/>
      <c r="N111" s="949"/>
      <c r="O111" s="949"/>
      <c r="P111" s="949"/>
      <c r="Q111" s="949"/>
      <c r="R111" s="949"/>
      <c r="S111" s="949"/>
      <c r="T111" s="949"/>
      <c r="U111" s="949"/>
      <c r="V111" s="949"/>
      <c r="W111" s="949"/>
      <c r="X111" s="949"/>
      <c r="Y111" s="949"/>
      <c r="Z111" s="949"/>
      <c r="AA111" s="949"/>
      <c r="AB111" s="949"/>
      <c r="AC111" s="949"/>
      <c r="AD111" s="949"/>
      <c r="AE111" s="949"/>
      <c r="AF111" s="949"/>
      <c r="AG111" s="949"/>
      <c r="AH111" s="103"/>
    </row>
    <row r="112" spans="1:34" ht="14.1" customHeight="1" x14ac:dyDescent="0.15">
      <c r="A112" s="104">
        <v>3</v>
      </c>
      <c r="B112" s="949" t="s">
        <v>1168</v>
      </c>
      <c r="C112" s="949"/>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49"/>
      <c r="AA112" s="949"/>
      <c r="AB112" s="949"/>
      <c r="AC112" s="949"/>
      <c r="AD112" s="949"/>
      <c r="AE112" s="949"/>
      <c r="AF112" s="949"/>
      <c r="AG112" s="949"/>
      <c r="AH112" s="103"/>
    </row>
    <row r="113" spans="1:34" ht="14.1" customHeight="1" x14ac:dyDescent="0.15">
      <c r="A113" s="103"/>
      <c r="B113" s="103"/>
      <c r="C113" s="949" t="s">
        <v>1169</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49"/>
      <c r="AA113" s="949"/>
      <c r="AB113" s="949"/>
      <c r="AC113" s="949"/>
      <c r="AD113" s="949"/>
      <c r="AE113" s="949"/>
      <c r="AF113" s="949"/>
      <c r="AG113" s="949"/>
      <c r="AH113" s="103"/>
    </row>
    <row r="114" spans="1:34" ht="14.1" customHeight="1" x14ac:dyDescent="0.15">
      <c r="A114" s="103"/>
      <c r="B114" s="103"/>
      <c r="C114" s="949"/>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49"/>
      <c r="AA114" s="949"/>
      <c r="AB114" s="949"/>
      <c r="AC114" s="949"/>
      <c r="AD114" s="949"/>
      <c r="AE114" s="949"/>
      <c r="AF114" s="949"/>
      <c r="AG114" s="949"/>
      <c r="AH114" s="103"/>
    </row>
    <row r="115" spans="1:34" ht="14.1" customHeight="1" x14ac:dyDescent="0.15">
      <c r="A115" s="103"/>
      <c r="B115" s="103"/>
      <c r="C115" s="949"/>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49"/>
      <c r="AA115" s="949"/>
      <c r="AB115" s="949"/>
      <c r="AC115" s="949"/>
      <c r="AD115" s="949"/>
      <c r="AE115" s="949"/>
      <c r="AF115" s="949"/>
      <c r="AG115" s="949"/>
      <c r="AH115" s="103"/>
    </row>
    <row r="116" spans="1:34" ht="14.1" customHeight="1" x14ac:dyDescent="0.15">
      <c r="A116" s="103"/>
      <c r="B116" s="103"/>
      <c r="C116" s="949" t="s">
        <v>1170</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49"/>
      <c r="AA116" s="949"/>
      <c r="AB116" s="949"/>
      <c r="AC116" s="949"/>
      <c r="AD116" s="949"/>
      <c r="AE116" s="949"/>
      <c r="AF116" s="949"/>
      <c r="AG116" s="949"/>
      <c r="AH116" s="103"/>
    </row>
    <row r="117" spans="1:34" ht="14.1" customHeight="1" x14ac:dyDescent="0.15">
      <c r="A117" s="103"/>
      <c r="B117" s="104"/>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49"/>
      <c r="Z117" s="949"/>
      <c r="AA117" s="949"/>
      <c r="AB117" s="949"/>
      <c r="AC117" s="949"/>
      <c r="AD117" s="949"/>
      <c r="AE117" s="949"/>
      <c r="AF117" s="949"/>
      <c r="AG117" s="949"/>
      <c r="AH117" s="103"/>
    </row>
    <row r="118" spans="1:34" ht="14.1" customHeight="1" x14ac:dyDescent="0.15">
      <c r="A118" s="103"/>
      <c r="B118" s="103"/>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49"/>
      <c r="AA118" s="949"/>
      <c r="AB118" s="949"/>
      <c r="AC118" s="949"/>
      <c r="AD118" s="949"/>
      <c r="AE118" s="949"/>
      <c r="AF118" s="949"/>
      <c r="AG118" s="949"/>
      <c r="AH118" s="103"/>
    </row>
    <row r="119" spans="1:34" ht="14.1" customHeight="1" x14ac:dyDescent="0.15">
      <c r="A119" s="104">
        <v>4</v>
      </c>
      <c r="B119" s="949" t="s">
        <v>1171</v>
      </c>
      <c r="C119" s="949"/>
      <c r="D119" s="949"/>
      <c r="E119" s="949"/>
      <c r="F119" s="949"/>
      <c r="G119" s="949"/>
      <c r="H119" s="949"/>
      <c r="I119" s="949"/>
      <c r="J119" s="949"/>
      <c r="K119" s="949"/>
      <c r="L119" s="949"/>
      <c r="M119" s="949"/>
      <c r="N119" s="949"/>
      <c r="O119" s="949"/>
      <c r="P119" s="949"/>
      <c r="Q119" s="949"/>
      <c r="R119" s="949"/>
      <c r="S119" s="949"/>
      <c r="T119" s="949"/>
      <c r="U119" s="949"/>
      <c r="V119" s="949"/>
      <c r="W119" s="949"/>
      <c r="X119" s="949"/>
      <c r="Y119" s="949"/>
      <c r="Z119" s="949"/>
      <c r="AA119" s="949"/>
      <c r="AB119" s="949"/>
      <c r="AC119" s="949"/>
      <c r="AD119" s="949"/>
      <c r="AE119" s="949"/>
      <c r="AF119" s="949"/>
      <c r="AG119" s="949"/>
      <c r="AH119" s="103"/>
    </row>
    <row r="120" spans="1:34" ht="14.1" customHeight="1" x14ac:dyDescent="0.15">
      <c r="A120" s="103"/>
      <c r="B120" s="949"/>
      <c r="C120" s="949"/>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49"/>
      <c r="AA120" s="949"/>
      <c r="AB120" s="949"/>
      <c r="AC120" s="949"/>
      <c r="AD120" s="949"/>
      <c r="AE120" s="949"/>
      <c r="AF120" s="949"/>
      <c r="AG120" s="949"/>
      <c r="AH120" s="103"/>
    </row>
    <row r="122" spans="1:34" ht="14.1" customHeight="1" x14ac:dyDescent="0.15">
      <c r="A122" s="98"/>
      <c r="B122" s="97"/>
      <c r="C122" s="97"/>
      <c r="D122" s="97"/>
      <c r="E122" s="97"/>
      <c r="F122" s="97"/>
      <c r="G122" s="97"/>
      <c r="H122" s="97"/>
      <c r="I122" s="97"/>
      <c r="J122" s="97"/>
      <c r="K122" s="97"/>
      <c r="L122" s="97"/>
      <c r="M122" s="97"/>
      <c r="N122" s="97"/>
      <c r="O122" s="97"/>
      <c r="P122" s="954" t="s">
        <v>1372</v>
      </c>
      <c r="Q122" s="954"/>
      <c r="R122" s="954"/>
      <c r="S122" s="954"/>
      <c r="T122" s="97"/>
      <c r="U122" s="97"/>
      <c r="V122" s="97"/>
      <c r="W122" s="97"/>
      <c r="X122" s="97"/>
      <c r="Y122" s="97"/>
      <c r="Z122" s="97"/>
      <c r="AA122" s="97"/>
      <c r="AB122" s="97"/>
      <c r="AC122" s="97"/>
      <c r="AD122" s="97"/>
      <c r="AE122" s="97"/>
      <c r="AF122" s="97"/>
      <c r="AG122" s="97"/>
      <c r="AH122" s="97"/>
    </row>
    <row r="123" spans="1:34" ht="14.1" customHeight="1" x14ac:dyDescent="0.15">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row>
    <row r="124" spans="1:34" ht="14.1" customHeight="1" x14ac:dyDescent="0.15">
      <c r="A124" s="103"/>
      <c r="B124" s="103" t="s">
        <v>1164</v>
      </c>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row>
    <row r="125" spans="1:34" ht="14.1" customHeight="1" x14ac:dyDescent="0.15">
      <c r="A125" s="103"/>
      <c r="B125" s="103"/>
      <c r="C125" s="114" t="s">
        <v>499</v>
      </c>
      <c r="D125" s="115"/>
      <c r="E125" s="115"/>
      <c r="F125" s="115"/>
      <c r="G125" s="115"/>
      <c r="H125" s="115"/>
      <c r="I125" s="115"/>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7"/>
      <c r="AG125" s="103"/>
      <c r="AH125" s="103"/>
    </row>
    <row r="126" spans="1:34" ht="14.1" customHeight="1" x14ac:dyDescent="0.15">
      <c r="A126" s="103"/>
      <c r="B126" s="103"/>
      <c r="C126" s="118"/>
      <c r="D126" s="111"/>
      <c r="E126" s="111"/>
      <c r="F126" s="960"/>
      <c r="G126" s="960"/>
      <c r="H126" s="960"/>
      <c r="I126" s="960"/>
      <c r="J126" s="960"/>
      <c r="K126" s="960"/>
      <c r="L126" s="960"/>
      <c r="M126" s="960"/>
      <c r="N126" s="960"/>
      <c r="O126" s="960"/>
      <c r="P126" s="960"/>
      <c r="Q126" s="960"/>
      <c r="R126" s="960"/>
      <c r="S126" s="960"/>
      <c r="T126" s="960"/>
      <c r="U126" s="960"/>
      <c r="V126" s="960"/>
      <c r="W126" s="960"/>
      <c r="X126" s="960"/>
      <c r="Y126" s="960"/>
      <c r="Z126" s="960"/>
      <c r="AA126" s="960"/>
      <c r="AB126" s="960"/>
      <c r="AC126" s="960"/>
      <c r="AD126" s="960"/>
      <c r="AE126" s="960"/>
      <c r="AF126" s="119"/>
      <c r="AG126" s="103"/>
      <c r="AH126" s="103"/>
    </row>
    <row r="127" spans="1:34" ht="14.1" customHeight="1" x14ac:dyDescent="0.15">
      <c r="A127" s="103"/>
      <c r="B127" s="103"/>
      <c r="C127" s="118"/>
      <c r="D127" s="111"/>
      <c r="E127" s="111"/>
      <c r="F127" s="961"/>
      <c r="G127" s="961"/>
      <c r="H127" s="961"/>
      <c r="I127" s="961"/>
      <c r="J127" s="961"/>
      <c r="K127" s="961"/>
      <c r="L127" s="961"/>
      <c r="M127" s="961"/>
      <c r="N127" s="961"/>
      <c r="O127" s="961"/>
      <c r="P127" s="961"/>
      <c r="Q127" s="961"/>
      <c r="R127" s="961"/>
      <c r="S127" s="961"/>
      <c r="T127" s="961"/>
      <c r="U127" s="961"/>
      <c r="V127" s="961"/>
      <c r="W127" s="961"/>
      <c r="X127" s="961"/>
      <c r="Y127" s="961"/>
      <c r="Z127" s="961"/>
      <c r="AA127" s="961"/>
      <c r="AB127" s="961"/>
      <c r="AC127" s="961"/>
      <c r="AD127" s="961"/>
      <c r="AE127" s="961"/>
      <c r="AF127" s="119"/>
      <c r="AG127" s="103"/>
      <c r="AH127" s="103"/>
    </row>
    <row r="128" spans="1:34" ht="14.1" customHeight="1" x14ac:dyDescent="0.15">
      <c r="A128" s="103"/>
      <c r="B128" s="103"/>
      <c r="C128" s="114" t="s">
        <v>500</v>
      </c>
      <c r="D128" s="115"/>
      <c r="E128" s="115"/>
      <c r="F128" s="115"/>
      <c r="G128" s="115"/>
      <c r="H128" s="115"/>
      <c r="I128" s="115"/>
      <c r="J128" s="115"/>
      <c r="K128" s="115"/>
      <c r="L128" s="115"/>
      <c r="M128" s="958"/>
      <c r="N128" s="958"/>
      <c r="O128" s="958"/>
      <c r="P128" s="115"/>
      <c r="Q128" s="115"/>
      <c r="R128" s="115"/>
      <c r="S128" s="115"/>
      <c r="T128" s="115"/>
      <c r="U128" s="115"/>
      <c r="V128" s="115"/>
      <c r="W128" s="115"/>
      <c r="X128" s="115"/>
      <c r="Y128" s="115"/>
      <c r="Z128" s="115"/>
      <c r="AA128" s="115"/>
      <c r="AB128" s="115"/>
      <c r="AC128" s="115"/>
      <c r="AD128" s="115"/>
      <c r="AE128" s="115"/>
      <c r="AF128" s="120"/>
      <c r="AG128" s="103"/>
      <c r="AH128" s="103"/>
    </row>
    <row r="129" spans="1:34" ht="14.1" customHeight="1" x14ac:dyDescent="0.15">
      <c r="A129" s="103"/>
      <c r="B129" s="103"/>
      <c r="C129" s="121"/>
      <c r="D129" s="122"/>
      <c r="E129" s="122"/>
      <c r="F129" s="122"/>
      <c r="G129" s="122"/>
      <c r="H129" s="122"/>
      <c r="I129" s="122"/>
      <c r="J129" s="122"/>
      <c r="K129" s="122"/>
      <c r="L129" s="122"/>
      <c r="M129" s="959"/>
      <c r="N129" s="959"/>
      <c r="O129" s="959"/>
      <c r="P129" s="122" t="s">
        <v>491</v>
      </c>
      <c r="Q129" s="122"/>
      <c r="R129" s="122"/>
      <c r="S129" s="122"/>
      <c r="T129" s="122"/>
      <c r="U129" s="122"/>
      <c r="V129" s="122"/>
      <c r="W129" s="122"/>
      <c r="X129" s="122"/>
      <c r="Y129" s="122"/>
      <c r="Z129" s="122"/>
      <c r="AA129" s="122"/>
      <c r="AB129" s="122"/>
      <c r="AC129" s="122"/>
      <c r="AD129" s="122"/>
      <c r="AE129" s="122"/>
      <c r="AF129" s="123"/>
      <c r="AG129" s="103"/>
      <c r="AH129" s="103"/>
    </row>
    <row r="130" spans="1:34" ht="14.1" customHeight="1" x14ac:dyDescent="0.15">
      <c r="A130" s="103"/>
      <c r="B130" s="103"/>
      <c r="C130" s="114" t="s">
        <v>501</v>
      </c>
      <c r="D130" s="115"/>
      <c r="E130" s="115"/>
      <c r="F130" s="115"/>
      <c r="G130" s="115"/>
      <c r="H130" s="115"/>
      <c r="I130" s="115"/>
      <c r="J130" s="115"/>
      <c r="K130" s="115"/>
      <c r="L130" s="115"/>
      <c r="M130" s="958"/>
      <c r="N130" s="958"/>
      <c r="O130" s="958"/>
      <c r="P130" s="115"/>
      <c r="Q130" s="115"/>
      <c r="R130" s="115"/>
      <c r="S130" s="115"/>
      <c r="T130" s="115"/>
      <c r="U130" s="115"/>
      <c r="V130" s="115"/>
      <c r="W130" s="115"/>
      <c r="X130" s="115"/>
      <c r="Y130" s="115"/>
      <c r="Z130" s="115"/>
      <c r="AA130" s="115"/>
      <c r="AB130" s="115"/>
      <c r="AC130" s="115"/>
      <c r="AD130" s="115"/>
      <c r="AE130" s="115"/>
      <c r="AF130" s="120"/>
      <c r="AG130" s="103"/>
      <c r="AH130" s="103"/>
    </row>
    <row r="131" spans="1:34" ht="14.1" customHeight="1" x14ac:dyDescent="0.15">
      <c r="A131" s="103"/>
      <c r="B131" s="103"/>
      <c r="C131" s="121"/>
      <c r="D131" s="122"/>
      <c r="E131" s="122"/>
      <c r="F131" s="122"/>
      <c r="G131" s="122"/>
      <c r="H131" s="122"/>
      <c r="I131" s="122"/>
      <c r="J131" s="122"/>
      <c r="K131" s="122"/>
      <c r="L131" s="122"/>
      <c r="M131" s="959"/>
      <c r="N131" s="959"/>
      <c r="O131" s="959"/>
      <c r="P131" s="122" t="s">
        <v>485</v>
      </c>
      <c r="Q131" s="122"/>
      <c r="R131" s="122"/>
      <c r="S131" s="122"/>
      <c r="T131" s="122"/>
      <c r="U131" s="122"/>
      <c r="V131" s="122"/>
      <c r="W131" s="122"/>
      <c r="X131" s="122"/>
      <c r="Y131" s="122"/>
      <c r="Z131" s="122"/>
      <c r="AA131" s="122"/>
      <c r="AB131" s="122"/>
      <c r="AC131" s="122"/>
      <c r="AD131" s="122"/>
      <c r="AE131" s="122"/>
      <c r="AF131" s="123"/>
      <c r="AG131" s="103"/>
      <c r="AH131" s="103"/>
    </row>
    <row r="132" spans="1:34" ht="14.1" customHeight="1" x14ac:dyDescent="0.15">
      <c r="A132" s="103"/>
      <c r="B132" s="103"/>
      <c r="C132" s="114" t="s">
        <v>1165</v>
      </c>
      <c r="D132" s="115"/>
      <c r="E132" s="115"/>
      <c r="F132" s="115"/>
      <c r="G132" s="115"/>
      <c r="H132" s="115"/>
      <c r="I132" s="115"/>
      <c r="J132" s="115"/>
      <c r="K132" s="115"/>
      <c r="L132" s="115"/>
      <c r="M132" s="124"/>
      <c r="N132" s="124"/>
      <c r="O132" s="124"/>
      <c r="P132" s="115"/>
      <c r="Q132" s="115"/>
      <c r="R132" s="115"/>
      <c r="S132" s="115"/>
      <c r="T132" s="115"/>
      <c r="U132" s="115"/>
      <c r="V132" s="115"/>
      <c r="W132" s="115"/>
      <c r="X132" s="115"/>
      <c r="Y132" s="115"/>
      <c r="Z132" s="115"/>
      <c r="AA132" s="115"/>
      <c r="AB132" s="115"/>
      <c r="AC132" s="115"/>
      <c r="AD132" s="115"/>
      <c r="AE132" s="115"/>
      <c r="AF132" s="120"/>
      <c r="AG132" s="103"/>
      <c r="AH132" s="103"/>
    </row>
    <row r="133" spans="1:34" ht="14.1" customHeight="1" x14ac:dyDescent="0.15">
      <c r="A133" s="103"/>
      <c r="B133" s="103"/>
      <c r="C133" s="118"/>
      <c r="D133" s="125" t="s">
        <v>1131</v>
      </c>
      <c r="E133" s="111" t="s">
        <v>1132</v>
      </c>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26"/>
      <c r="AG133" s="103"/>
      <c r="AH133" s="103"/>
    </row>
    <row r="134" spans="1:34" ht="14.1" customHeight="1" x14ac:dyDescent="0.15">
      <c r="A134" s="103"/>
      <c r="B134" s="103"/>
      <c r="C134" s="118"/>
      <c r="D134" s="111"/>
      <c r="E134" s="113" t="s">
        <v>463</v>
      </c>
      <c r="F134" s="111" t="s">
        <v>1133</v>
      </c>
      <c r="G134" s="111"/>
      <c r="H134" s="111"/>
      <c r="I134" s="111"/>
      <c r="J134" s="111"/>
      <c r="K134" s="111"/>
      <c r="L134" s="111"/>
      <c r="M134" s="111"/>
      <c r="N134" s="111"/>
      <c r="O134" s="111"/>
      <c r="P134" s="955"/>
      <c r="Q134" s="955"/>
      <c r="R134" s="955"/>
      <c r="S134" s="111" t="s">
        <v>1134</v>
      </c>
      <c r="T134" s="111"/>
      <c r="U134" s="111"/>
      <c r="V134" s="111"/>
      <c r="W134" s="111"/>
      <c r="X134" s="111"/>
      <c r="Y134" s="111"/>
      <c r="Z134" s="111"/>
      <c r="AA134" s="111"/>
      <c r="AB134" s="111"/>
      <c r="AC134" s="111"/>
      <c r="AD134" s="111"/>
      <c r="AE134" s="111"/>
      <c r="AF134" s="126"/>
      <c r="AG134" s="103"/>
      <c r="AH134" s="103"/>
    </row>
    <row r="135" spans="1:34" ht="14.1" customHeight="1" x14ac:dyDescent="0.15">
      <c r="A135" s="103"/>
      <c r="B135" s="103"/>
      <c r="C135" s="118"/>
      <c r="D135" s="111"/>
      <c r="E135" s="111"/>
      <c r="F135" s="111" t="s">
        <v>1135</v>
      </c>
      <c r="G135" s="111"/>
      <c r="H135" s="111"/>
      <c r="I135" s="111"/>
      <c r="J135" s="111"/>
      <c r="K135" s="111"/>
      <c r="L135" s="111"/>
      <c r="M135" s="111"/>
      <c r="N135" s="111"/>
      <c r="O135" s="111"/>
      <c r="P135" s="955"/>
      <c r="Q135" s="955"/>
      <c r="R135" s="955"/>
      <c r="S135" s="111" t="s">
        <v>1134</v>
      </c>
      <c r="T135" s="111"/>
      <c r="U135" s="111"/>
      <c r="V135" s="111"/>
      <c r="W135" s="111"/>
      <c r="X135" s="111"/>
      <c r="Y135" s="111"/>
      <c r="Z135" s="111"/>
      <c r="AA135" s="111"/>
      <c r="AB135" s="111"/>
      <c r="AC135" s="111"/>
      <c r="AD135" s="111"/>
      <c r="AE135" s="111"/>
      <c r="AF135" s="126"/>
      <c r="AG135" s="103"/>
      <c r="AH135" s="103"/>
    </row>
    <row r="136" spans="1:34" ht="14.1" customHeight="1" x14ac:dyDescent="0.15">
      <c r="A136" s="103"/>
      <c r="B136" s="103"/>
      <c r="C136" s="118"/>
      <c r="D136" s="111"/>
      <c r="E136" s="113" t="s">
        <v>463</v>
      </c>
      <c r="F136" s="111" t="s">
        <v>1136</v>
      </c>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26"/>
      <c r="AG136" s="103"/>
      <c r="AH136" s="103"/>
    </row>
    <row r="137" spans="1:34" ht="14.1" customHeight="1" x14ac:dyDescent="0.15">
      <c r="A137" s="103"/>
      <c r="B137" s="103"/>
      <c r="C137" s="118"/>
      <c r="D137" s="111"/>
      <c r="E137" s="111"/>
      <c r="F137" s="111" t="s">
        <v>1137</v>
      </c>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126" t="s">
        <v>1138</v>
      </c>
      <c r="AG137" s="103"/>
      <c r="AH137" s="103"/>
    </row>
    <row r="138" spans="1:34" ht="14.1" customHeight="1" x14ac:dyDescent="0.15">
      <c r="A138" s="103"/>
      <c r="B138" s="103"/>
      <c r="C138" s="118"/>
      <c r="D138" s="111"/>
      <c r="E138" s="111"/>
      <c r="F138" s="111"/>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6"/>
      <c r="AG138" s="103"/>
      <c r="AH138" s="103"/>
    </row>
    <row r="139" spans="1:34" ht="14.1" customHeight="1" x14ac:dyDescent="0.15">
      <c r="A139" s="103"/>
      <c r="B139" s="103"/>
      <c r="C139" s="118"/>
      <c r="D139" s="125" t="s">
        <v>1139</v>
      </c>
      <c r="E139" s="111" t="s">
        <v>1140</v>
      </c>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26"/>
      <c r="AG139" s="103"/>
      <c r="AH139" s="103"/>
    </row>
    <row r="140" spans="1:34" ht="14.1" customHeight="1" x14ac:dyDescent="0.15">
      <c r="A140" s="103"/>
      <c r="B140" s="103"/>
      <c r="C140" s="118"/>
      <c r="D140" s="111"/>
      <c r="E140" s="113" t="s">
        <v>463</v>
      </c>
      <c r="F140" s="111" t="s">
        <v>1142</v>
      </c>
      <c r="G140" s="111"/>
      <c r="H140" s="111"/>
      <c r="I140" s="111"/>
      <c r="J140" s="111"/>
      <c r="K140" s="111"/>
      <c r="L140" s="111"/>
      <c r="M140" s="111"/>
      <c r="N140" s="111"/>
      <c r="O140" s="103"/>
      <c r="P140" s="955"/>
      <c r="Q140" s="955"/>
      <c r="R140" s="955"/>
      <c r="S140" s="111" t="s">
        <v>1143</v>
      </c>
      <c r="T140" s="111"/>
      <c r="U140" s="103"/>
      <c r="V140" s="103"/>
      <c r="W140" s="103"/>
      <c r="X140" s="103"/>
      <c r="Y140" s="111"/>
      <c r="Z140" s="111"/>
      <c r="AA140" s="111"/>
      <c r="AB140" s="111"/>
      <c r="AC140" s="111"/>
      <c r="AD140" s="111"/>
      <c r="AE140" s="111"/>
      <c r="AF140" s="126"/>
      <c r="AG140" s="103"/>
      <c r="AH140" s="103"/>
    </row>
    <row r="141" spans="1:34" ht="14.1" customHeight="1" x14ac:dyDescent="0.15">
      <c r="A141" s="103"/>
      <c r="B141" s="103"/>
      <c r="C141" s="118"/>
      <c r="D141" s="111"/>
      <c r="E141" s="103"/>
      <c r="F141" s="111" t="s">
        <v>1144</v>
      </c>
      <c r="G141" s="111"/>
      <c r="H141" s="111"/>
      <c r="I141" s="111"/>
      <c r="J141" s="111"/>
      <c r="K141" s="111"/>
      <c r="L141" s="111"/>
      <c r="M141" s="111"/>
      <c r="N141" s="111"/>
      <c r="O141" s="103"/>
      <c r="P141" s="955"/>
      <c r="Q141" s="955"/>
      <c r="R141" s="955"/>
      <c r="S141" s="111"/>
      <c r="T141" s="111"/>
      <c r="U141" s="103"/>
      <c r="V141" s="103"/>
      <c r="W141" s="103"/>
      <c r="X141" s="103"/>
      <c r="Y141" s="111"/>
      <c r="Z141" s="111"/>
      <c r="AA141" s="111"/>
      <c r="AB141" s="111"/>
      <c r="AC141" s="111"/>
      <c r="AD141" s="111"/>
      <c r="AE141" s="111"/>
      <c r="AF141" s="126"/>
      <c r="AG141" s="103"/>
      <c r="AH141" s="103"/>
    </row>
    <row r="142" spans="1:34" ht="14.1" customHeight="1" x14ac:dyDescent="0.15">
      <c r="A142" s="103"/>
      <c r="B142" s="103"/>
      <c r="C142" s="118"/>
      <c r="D142" s="111"/>
      <c r="E142" s="113" t="s">
        <v>463</v>
      </c>
      <c r="F142" s="111" t="s">
        <v>1136</v>
      </c>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26"/>
      <c r="AG142" s="103"/>
      <c r="AH142" s="103"/>
    </row>
    <row r="143" spans="1:34" ht="14.1" customHeight="1" x14ac:dyDescent="0.15">
      <c r="A143" s="103"/>
      <c r="B143" s="103"/>
      <c r="C143" s="121"/>
      <c r="D143" s="122"/>
      <c r="E143" s="122"/>
      <c r="F143" s="122" t="s">
        <v>1137</v>
      </c>
      <c r="G143" s="957"/>
      <c r="H143" s="957"/>
      <c r="I143" s="957"/>
      <c r="J143" s="957"/>
      <c r="K143" s="957"/>
      <c r="L143" s="957"/>
      <c r="M143" s="957"/>
      <c r="N143" s="957"/>
      <c r="O143" s="957"/>
      <c r="P143" s="957"/>
      <c r="Q143" s="957"/>
      <c r="R143" s="957"/>
      <c r="S143" s="957"/>
      <c r="T143" s="957"/>
      <c r="U143" s="957"/>
      <c r="V143" s="957"/>
      <c r="W143" s="957"/>
      <c r="X143" s="957"/>
      <c r="Y143" s="957"/>
      <c r="Z143" s="957"/>
      <c r="AA143" s="957"/>
      <c r="AB143" s="957"/>
      <c r="AC143" s="957"/>
      <c r="AD143" s="957"/>
      <c r="AE143" s="957"/>
      <c r="AF143" s="123" t="s">
        <v>1138</v>
      </c>
      <c r="AG143" s="103"/>
      <c r="AH143" s="103"/>
    </row>
    <row r="144" spans="1:34" ht="14.1" customHeight="1" x14ac:dyDescent="0.15">
      <c r="A144" s="103"/>
      <c r="B144" s="103"/>
      <c r="C144" s="111"/>
      <c r="D144" s="111"/>
      <c r="E144" s="111"/>
      <c r="F144" s="111"/>
      <c r="G144" s="111"/>
      <c r="H144" s="111"/>
      <c r="I144" s="111"/>
      <c r="J144" s="111"/>
      <c r="K144" s="111"/>
      <c r="L144" s="111"/>
      <c r="M144" s="128"/>
      <c r="N144" s="128"/>
      <c r="O144" s="128"/>
      <c r="P144" s="111"/>
      <c r="Q144" s="111"/>
      <c r="R144" s="111"/>
      <c r="S144" s="111"/>
      <c r="T144" s="111"/>
      <c r="U144" s="111"/>
      <c r="V144" s="111"/>
      <c r="W144" s="111"/>
      <c r="X144" s="111"/>
      <c r="Y144" s="111"/>
      <c r="Z144" s="111"/>
      <c r="AA144" s="111"/>
      <c r="AB144" s="111"/>
      <c r="AC144" s="111"/>
      <c r="AD144" s="111"/>
      <c r="AE144" s="111"/>
      <c r="AF144" s="111"/>
      <c r="AG144" s="103"/>
      <c r="AH144" s="103"/>
    </row>
    <row r="145" spans="1:34" ht="14.1" customHeight="1" x14ac:dyDescent="0.15">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row>
    <row r="146" spans="1:34" ht="14.1" customHeight="1" x14ac:dyDescent="0.15">
      <c r="A146" s="103" t="s">
        <v>482</v>
      </c>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row>
    <row r="147" spans="1:34" ht="14.1" customHeight="1" x14ac:dyDescent="0.15">
      <c r="A147" s="104">
        <v>1</v>
      </c>
      <c r="B147" s="949" t="s">
        <v>1166</v>
      </c>
      <c r="C147" s="949"/>
      <c r="D147" s="949"/>
      <c r="E147" s="949"/>
      <c r="F147" s="949"/>
      <c r="G147" s="949"/>
      <c r="H147" s="949"/>
      <c r="I147" s="949"/>
      <c r="J147" s="949"/>
      <c r="K147" s="949"/>
      <c r="L147" s="949"/>
      <c r="M147" s="949"/>
      <c r="N147" s="949"/>
      <c r="O147" s="949"/>
      <c r="P147" s="949"/>
      <c r="Q147" s="949"/>
      <c r="R147" s="949"/>
      <c r="S147" s="949"/>
      <c r="T147" s="949"/>
      <c r="U147" s="949"/>
      <c r="V147" s="949"/>
      <c r="W147" s="949"/>
      <c r="X147" s="949"/>
      <c r="Y147" s="949"/>
      <c r="Z147" s="949"/>
      <c r="AA147" s="949"/>
      <c r="AB147" s="949"/>
      <c r="AC147" s="949"/>
      <c r="AD147" s="949"/>
      <c r="AE147" s="949"/>
      <c r="AF147" s="949"/>
      <c r="AG147" s="949"/>
      <c r="AH147" s="103"/>
    </row>
    <row r="148" spans="1:34" ht="14.1" customHeight="1" x14ac:dyDescent="0.15">
      <c r="A148" s="103"/>
      <c r="B148" s="949"/>
      <c r="C148" s="949"/>
      <c r="D148" s="949"/>
      <c r="E148" s="949"/>
      <c r="F148" s="949"/>
      <c r="G148" s="949"/>
      <c r="H148" s="949"/>
      <c r="I148" s="949"/>
      <c r="J148" s="949"/>
      <c r="K148" s="949"/>
      <c r="L148" s="949"/>
      <c r="M148" s="949"/>
      <c r="N148" s="949"/>
      <c r="O148" s="949"/>
      <c r="P148" s="949"/>
      <c r="Q148" s="949"/>
      <c r="R148" s="949"/>
      <c r="S148" s="949"/>
      <c r="T148" s="949"/>
      <c r="U148" s="949"/>
      <c r="V148" s="949"/>
      <c r="W148" s="949"/>
      <c r="X148" s="949"/>
      <c r="Y148" s="949"/>
      <c r="Z148" s="949"/>
      <c r="AA148" s="949"/>
      <c r="AB148" s="949"/>
      <c r="AC148" s="949"/>
      <c r="AD148" s="949"/>
      <c r="AE148" s="949"/>
      <c r="AF148" s="949"/>
      <c r="AG148" s="949"/>
      <c r="AH148" s="103"/>
    </row>
    <row r="149" spans="1:34" ht="14.1" customHeight="1" x14ac:dyDescent="0.15">
      <c r="A149" s="104">
        <v>2</v>
      </c>
      <c r="B149" s="949" t="s">
        <v>1167</v>
      </c>
      <c r="C149" s="949"/>
      <c r="D149" s="949"/>
      <c r="E149" s="949"/>
      <c r="F149" s="949"/>
      <c r="G149" s="949"/>
      <c r="H149" s="949"/>
      <c r="I149" s="949"/>
      <c r="J149" s="949"/>
      <c r="K149" s="949"/>
      <c r="L149" s="949"/>
      <c r="M149" s="949"/>
      <c r="N149" s="949"/>
      <c r="O149" s="949"/>
      <c r="P149" s="949"/>
      <c r="Q149" s="949"/>
      <c r="R149" s="949"/>
      <c r="S149" s="949"/>
      <c r="T149" s="949"/>
      <c r="U149" s="949"/>
      <c r="V149" s="949"/>
      <c r="W149" s="949"/>
      <c r="X149" s="949"/>
      <c r="Y149" s="949"/>
      <c r="Z149" s="949"/>
      <c r="AA149" s="949"/>
      <c r="AB149" s="949"/>
      <c r="AC149" s="949"/>
      <c r="AD149" s="949"/>
      <c r="AE149" s="949"/>
      <c r="AF149" s="949"/>
      <c r="AG149" s="949"/>
      <c r="AH149" s="103"/>
    </row>
    <row r="150" spans="1:34" ht="14.1" customHeight="1" x14ac:dyDescent="0.15">
      <c r="A150" s="103"/>
      <c r="B150" s="949"/>
      <c r="C150" s="949"/>
      <c r="D150" s="949"/>
      <c r="E150" s="949"/>
      <c r="F150" s="949"/>
      <c r="G150" s="949"/>
      <c r="H150" s="949"/>
      <c r="I150" s="949"/>
      <c r="J150" s="949"/>
      <c r="K150" s="949"/>
      <c r="L150" s="949"/>
      <c r="M150" s="949"/>
      <c r="N150" s="949"/>
      <c r="O150" s="949"/>
      <c r="P150" s="949"/>
      <c r="Q150" s="949"/>
      <c r="R150" s="949"/>
      <c r="S150" s="949"/>
      <c r="T150" s="949"/>
      <c r="U150" s="949"/>
      <c r="V150" s="949"/>
      <c r="W150" s="949"/>
      <c r="X150" s="949"/>
      <c r="Y150" s="949"/>
      <c r="Z150" s="949"/>
      <c r="AA150" s="949"/>
      <c r="AB150" s="949"/>
      <c r="AC150" s="949"/>
      <c r="AD150" s="949"/>
      <c r="AE150" s="949"/>
      <c r="AF150" s="949"/>
      <c r="AG150" s="949"/>
      <c r="AH150" s="103"/>
    </row>
    <row r="151" spans="1:34" ht="14.1" customHeight="1" x14ac:dyDescent="0.15">
      <c r="A151" s="104">
        <v>3</v>
      </c>
      <c r="B151" s="949" t="s">
        <v>1168</v>
      </c>
      <c r="C151" s="949"/>
      <c r="D151" s="949"/>
      <c r="E151" s="949"/>
      <c r="F151" s="949"/>
      <c r="G151" s="949"/>
      <c r="H151" s="949"/>
      <c r="I151" s="949"/>
      <c r="J151" s="949"/>
      <c r="K151" s="949"/>
      <c r="L151" s="949"/>
      <c r="M151" s="949"/>
      <c r="N151" s="949"/>
      <c r="O151" s="949"/>
      <c r="P151" s="949"/>
      <c r="Q151" s="949"/>
      <c r="R151" s="949"/>
      <c r="S151" s="949"/>
      <c r="T151" s="949"/>
      <c r="U151" s="949"/>
      <c r="V151" s="949"/>
      <c r="W151" s="949"/>
      <c r="X151" s="949"/>
      <c r="Y151" s="949"/>
      <c r="Z151" s="949"/>
      <c r="AA151" s="949"/>
      <c r="AB151" s="949"/>
      <c r="AC151" s="949"/>
      <c r="AD151" s="949"/>
      <c r="AE151" s="949"/>
      <c r="AF151" s="949"/>
      <c r="AG151" s="949"/>
      <c r="AH151" s="103"/>
    </row>
    <row r="152" spans="1:34" ht="14.1" customHeight="1" x14ac:dyDescent="0.15">
      <c r="A152" s="103"/>
      <c r="B152" s="103"/>
      <c r="C152" s="949" t="s">
        <v>1169</v>
      </c>
      <c r="D152" s="949"/>
      <c r="E152" s="949"/>
      <c r="F152" s="949"/>
      <c r="G152" s="949"/>
      <c r="H152" s="949"/>
      <c r="I152" s="949"/>
      <c r="J152" s="949"/>
      <c r="K152" s="949"/>
      <c r="L152" s="949"/>
      <c r="M152" s="949"/>
      <c r="N152" s="949"/>
      <c r="O152" s="949"/>
      <c r="P152" s="949"/>
      <c r="Q152" s="949"/>
      <c r="R152" s="949"/>
      <c r="S152" s="949"/>
      <c r="T152" s="949"/>
      <c r="U152" s="949"/>
      <c r="V152" s="949"/>
      <c r="W152" s="949"/>
      <c r="X152" s="949"/>
      <c r="Y152" s="949"/>
      <c r="Z152" s="949"/>
      <c r="AA152" s="949"/>
      <c r="AB152" s="949"/>
      <c r="AC152" s="949"/>
      <c r="AD152" s="949"/>
      <c r="AE152" s="949"/>
      <c r="AF152" s="949"/>
      <c r="AG152" s="949"/>
      <c r="AH152" s="103"/>
    </row>
    <row r="153" spans="1:34" ht="14.1" customHeight="1" x14ac:dyDescent="0.15">
      <c r="A153" s="103"/>
      <c r="B153" s="103"/>
      <c r="C153" s="949"/>
      <c r="D153" s="949"/>
      <c r="E153" s="949"/>
      <c r="F153" s="949"/>
      <c r="G153" s="949"/>
      <c r="H153" s="949"/>
      <c r="I153" s="949"/>
      <c r="J153" s="949"/>
      <c r="K153" s="949"/>
      <c r="L153" s="949"/>
      <c r="M153" s="949"/>
      <c r="N153" s="949"/>
      <c r="O153" s="949"/>
      <c r="P153" s="949"/>
      <c r="Q153" s="949"/>
      <c r="R153" s="949"/>
      <c r="S153" s="949"/>
      <c r="T153" s="949"/>
      <c r="U153" s="949"/>
      <c r="V153" s="949"/>
      <c r="W153" s="949"/>
      <c r="X153" s="949"/>
      <c r="Y153" s="949"/>
      <c r="Z153" s="949"/>
      <c r="AA153" s="949"/>
      <c r="AB153" s="949"/>
      <c r="AC153" s="949"/>
      <c r="AD153" s="949"/>
      <c r="AE153" s="949"/>
      <c r="AF153" s="949"/>
      <c r="AG153" s="949"/>
      <c r="AH153" s="103"/>
    </row>
    <row r="154" spans="1:34" ht="14.1" customHeight="1" x14ac:dyDescent="0.15">
      <c r="A154" s="103"/>
      <c r="B154" s="103"/>
      <c r="C154" s="949"/>
      <c r="D154" s="949"/>
      <c r="E154" s="949"/>
      <c r="F154" s="949"/>
      <c r="G154" s="949"/>
      <c r="H154" s="949"/>
      <c r="I154" s="949"/>
      <c r="J154" s="949"/>
      <c r="K154" s="949"/>
      <c r="L154" s="949"/>
      <c r="M154" s="949"/>
      <c r="N154" s="949"/>
      <c r="O154" s="949"/>
      <c r="P154" s="949"/>
      <c r="Q154" s="949"/>
      <c r="R154" s="949"/>
      <c r="S154" s="949"/>
      <c r="T154" s="949"/>
      <c r="U154" s="949"/>
      <c r="V154" s="949"/>
      <c r="W154" s="949"/>
      <c r="X154" s="949"/>
      <c r="Y154" s="949"/>
      <c r="Z154" s="949"/>
      <c r="AA154" s="949"/>
      <c r="AB154" s="949"/>
      <c r="AC154" s="949"/>
      <c r="AD154" s="949"/>
      <c r="AE154" s="949"/>
      <c r="AF154" s="949"/>
      <c r="AG154" s="949"/>
      <c r="AH154" s="103"/>
    </row>
    <row r="155" spans="1:34" ht="14.1" customHeight="1" x14ac:dyDescent="0.15">
      <c r="A155" s="103"/>
      <c r="B155" s="103"/>
      <c r="C155" s="949" t="s">
        <v>1170</v>
      </c>
      <c r="D155" s="949"/>
      <c r="E155" s="949"/>
      <c r="F155" s="949"/>
      <c r="G155" s="949"/>
      <c r="H155" s="949"/>
      <c r="I155" s="949"/>
      <c r="J155" s="949"/>
      <c r="K155" s="949"/>
      <c r="L155" s="949"/>
      <c r="M155" s="949"/>
      <c r="N155" s="949"/>
      <c r="O155" s="949"/>
      <c r="P155" s="949"/>
      <c r="Q155" s="949"/>
      <c r="R155" s="949"/>
      <c r="S155" s="949"/>
      <c r="T155" s="949"/>
      <c r="U155" s="949"/>
      <c r="V155" s="949"/>
      <c r="W155" s="949"/>
      <c r="X155" s="949"/>
      <c r="Y155" s="949"/>
      <c r="Z155" s="949"/>
      <c r="AA155" s="949"/>
      <c r="AB155" s="949"/>
      <c r="AC155" s="949"/>
      <c r="AD155" s="949"/>
      <c r="AE155" s="949"/>
      <c r="AF155" s="949"/>
      <c r="AG155" s="949"/>
      <c r="AH155" s="103"/>
    </row>
    <row r="156" spans="1:34" ht="14.1" customHeight="1" x14ac:dyDescent="0.15">
      <c r="A156" s="103"/>
      <c r="B156" s="104"/>
      <c r="C156" s="949"/>
      <c r="D156" s="949"/>
      <c r="E156" s="949"/>
      <c r="F156" s="949"/>
      <c r="G156" s="949"/>
      <c r="H156" s="949"/>
      <c r="I156" s="949"/>
      <c r="J156" s="949"/>
      <c r="K156" s="949"/>
      <c r="L156" s="949"/>
      <c r="M156" s="949"/>
      <c r="N156" s="949"/>
      <c r="O156" s="949"/>
      <c r="P156" s="949"/>
      <c r="Q156" s="949"/>
      <c r="R156" s="949"/>
      <c r="S156" s="949"/>
      <c r="T156" s="949"/>
      <c r="U156" s="949"/>
      <c r="V156" s="949"/>
      <c r="W156" s="949"/>
      <c r="X156" s="949"/>
      <c r="Y156" s="949"/>
      <c r="Z156" s="949"/>
      <c r="AA156" s="949"/>
      <c r="AB156" s="949"/>
      <c r="AC156" s="949"/>
      <c r="AD156" s="949"/>
      <c r="AE156" s="949"/>
      <c r="AF156" s="949"/>
      <c r="AG156" s="949"/>
      <c r="AH156" s="103"/>
    </row>
    <row r="157" spans="1:34" ht="14.1" customHeight="1" x14ac:dyDescent="0.15">
      <c r="A157" s="103"/>
      <c r="B157" s="103"/>
      <c r="C157" s="949"/>
      <c r="D157" s="949"/>
      <c r="E157" s="949"/>
      <c r="F157" s="949"/>
      <c r="G157" s="949"/>
      <c r="H157" s="949"/>
      <c r="I157" s="949"/>
      <c r="J157" s="949"/>
      <c r="K157" s="949"/>
      <c r="L157" s="949"/>
      <c r="M157" s="949"/>
      <c r="N157" s="949"/>
      <c r="O157" s="949"/>
      <c r="P157" s="949"/>
      <c r="Q157" s="949"/>
      <c r="R157" s="949"/>
      <c r="S157" s="949"/>
      <c r="T157" s="949"/>
      <c r="U157" s="949"/>
      <c r="V157" s="949"/>
      <c r="W157" s="949"/>
      <c r="X157" s="949"/>
      <c r="Y157" s="949"/>
      <c r="Z157" s="949"/>
      <c r="AA157" s="949"/>
      <c r="AB157" s="949"/>
      <c r="AC157" s="949"/>
      <c r="AD157" s="949"/>
      <c r="AE157" s="949"/>
      <c r="AF157" s="949"/>
      <c r="AG157" s="949"/>
      <c r="AH157" s="103"/>
    </row>
    <row r="158" spans="1:34" ht="14.1" customHeight="1" x14ac:dyDescent="0.15">
      <c r="A158" s="104">
        <v>4</v>
      </c>
      <c r="B158" s="949" t="s">
        <v>1171</v>
      </c>
      <c r="C158" s="949"/>
      <c r="D158" s="949"/>
      <c r="E158" s="949"/>
      <c r="F158" s="949"/>
      <c r="G158" s="949"/>
      <c r="H158" s="949"/>
      <c r="I158" s="949"/>
      <c r="J158" s="949"/>
      <c r="K158" s="949"/>
      <c r="L158" s="949"/>
      <c r="M158" s="949"/>
      <c r="N158" s="949"/>
      <c r="O158" s="949"/>
      <c r="P158" s="949"/>
      <c r="Q158" s="949"/>
      <c r="R158" s="949"/>
      <c r="S158" s="949"/>
      <c r="T158" s="949"/>
      <c r="U158" s="949"/>
      <c r="V158" s="949"/>
      <c r="W158" s="949"/>
      <c r="X158" s="949"/>
      <c r="Y158" s="949"/>
      <c r="Z158" s="949"/>
      <c r="AA158" s="949"/>
      <c r="AB158" s="949"/>
      <c r="AC158" s="949"/>
      <c r="AD158" s="949"/>
      <c r="AE158" s="949"/>
      <c r="AF158" s="949"/>
      <c r="AG158" s="949"/>
      <c r="AH158" s="103"/>
    </row>
    <row r="159" spans="1:34" ht="14.1" customHeight="1" x14ac:dyDescent="0.15">
      <c r="A159" s="103"/>
      <c r="B159" s="949"/>
      <c r="C159" s="949"/>
      <c r="D159" s="949"/>
      <c r="E159" s="949"/>
      <c r="F159" s="949"/>
      <c r="G159" s="949"/>
      <c r="H159" s="949"/>
      <c r="I159" s="949"/>
      <c r="J159" s="949"/>
      <c r="K159" s="949"/>
      <c r="L159" s="949"/>
      <c r="M159" s="949"/>
      <c r="N159" s="949"/>
      <c r="O159" s="949"/>
      <c r="P159" s="949"/>
      <c r="Q159" s="949"/>
      <c r="R159" s="949"/>
      <c r="S159" s="949"/>
      <c r="T159" s="949"/>
      <c r="U159" s="949"/>
      <c r="V159" s="949"/>
      <c r="W159" s="949"/>
      <c r="X159" s="949"/>
      <c r="Y159" s="949"/>
      <c r="Z159" s="949"/>
      <c r="AA159" s="949"/>
      <c r="AB159" s="949"/>
      <c r="AC159" s="949"/>
      <c r="AD159" s="949"/>
      <c r="AE159" s="949"/>
      <c r="AF159" s="949"/>
      <c r="AG159" s="949"/>
      <c r="AH159" s="103"/>
    </row>
  </sheetData>
  <sheetProtection algorithmName="SHA-512" hashValue="JrttH8H9p0XIaDV+pmNLQmYRK+kd0gg2DQXUrCyKQQENO9acE1SE0ZnyCE6lvEK9LLixyzkvHFC44DIS1c9gqw==" saltValue="gsh2LG/lEjK09H4fyxOb8w==" spinCount="100000" sheet="1" objects="1" scenarios="1" selectLockedCells="1"/>
  <mergeCells count="67">
    <mergeCell ref="P4:S4"/>
    <mergeCell ref="P16:R16"/>
    <mergeCell ref="P17:R17"/>
    <mergeCell ref="M12:O13"/>
    <mergeCell ref="M10:O11"/>
    <mergeCell ref="F8:AE9"/>
    <mergeCell ref="G19:AE19"/>
    <mergeCell ref="P22:R22"/>
    <mergeCell ref="P23:R23"/>
    <mergeCell ref="G25:AE25"/>
    <mergeCell ref="B29:AG30"/>
    <mergeCell ref="B31:AG32"/>
    <mergeCell ref="C35:AG37"/>
    <mergeCell ref="C38:AG40"/>
    <mergeCell ref="B33:AG34"/>
    <mergeCell ref="B41:AG43"/>
    <mergeCell ref="P57:R57"/>
    <mergeCell ref="P44:S44"/>
    <mergeCell ref="F48:AE49"/>
    <mergeCell ref="M50:O51"/>
    <mergeCell ref="M52:O53"/>
    <mergeCell ref="F126:AE127"/>
    <mergeCell ref="P83:S83"/>
    <mergeCell ref="F87:AE88"/>
    <mergeCell ref="M89:O90"/>
    <mergeCell ref="M91:O92"/>
    <mergeCell ref="P122:S122"/>
    <mergeCell ref="P95:R95"/>
    <mergeCell ref="P96:R96"/>
    <mergeCell ref="G98:AE98"/>
    <mergeCell ref="G104:AE104"/>
    <mergeCell ref="B108:AG109"/>
    <mergeCell ref="B110:AG111"/>
    <mergeCell ref="B112:AG112"/>
    <mergeCell ref="C113:AG115"/>
    <mergeCell ref="C116:AG118"/>
    <mergeCell ref="B119:AG120"/>
    <mergeCell ref="M128:O129"/>
    <mergeCell ref="M130:O131"/>
    <mergeCell ref="B149:AG150"/>
    <mergeCell ref="B151:AG151"/>
    <mergeCell ref="C152:AG154"/>
    <mergeCell ref="P134:R134"/>
    <mergeCell ref="P135:R135"/>
    <mergeCell ref="C155:AG157"/>
    <mergeCell ref="B158:AG159"/>
    <mergeCell ref="G137:AE137"/>
    <mergeCell ref="G143:AE143"/>
    <mergeCell ref="B147:AG148"/>
    <mergeCell ref="P140:R140"/>
    <mergeCell ref="P141:R141"/>
    <mergeCell ref="AB1:AH1"/>
    <mergeCell ref="AB2:AH2"/>
    <mergeCell ref="AB3:AH3"/>
    <mergeCell ref="P101:R101"/>
    <mergeCell ref="P102:R102"/>
    <mergeCell ref="G59:AE59"/>
    <mergeCell ref="G65:AE65"/>
    <mergeCell ref="B69:AG70"/>
    <mergeCell ref="P62:R62"/>
    <mergeCell ref="P63:R63"/>
    <mergeCell ref="B71:AG72"/>
    <mergeCell ref="B73:AG73"/>
    <mergeCell ref="C74:AG76"/>
    <mergeCell ref="C77:AG79"/>
    <mergeCell ref="B80:AG81"/>
    <mergeCell ref="P56:R56"/>
  </mergeCells>
  <phoneticPr fontId="37"/>
  <conditionalFormatting sqref="P16:R17">
    <cfRule type="expression" dxfId="7" priority="10">
      <formula>$D$216="□"</formula>
    </cfRule>
  </conditionalFormatting>
  <conditionalFormatting sqref="P22:R23">
    <cfRule type="expression" dxfId="6" priority="9">
      <formula>$D$216="□"</formula>
    </cfRule>
  </conditionalFormatting>
  <conditionalFormatting sqref="P56:R57">
    <cfRule type="expression" dxfId="5" priority="6">
      <formula>$D$216="□"</formula>
    </cfRule>
  </conditionalFormatting>
  <conditionalFormatting sqref="P62:R63">
    <cfRule type="expression" dxfId="4" priority="5">
      <formula>$D$216="□"</formula>
    </cfRule>
  </conditionalFormatting>
  <conditionalFormatting sqref="P95:R96">
    <cfRule type="expression" dxfId="3" priority="4">
      <formula>$D$216="□"</formula>
    </cfRule>
  </conditionalFormatting>
  <conditionalFormatting sqref="P101:R102">
    <cfRule type="expression" dxfId="2" priority="3">
      <formula>$D$216="□"</formula>
    </cfRule>
  </conditionalFormatting>
  <conditionalFormatting sqref="P134:R135">
    <cfRule type="expression" dxfId="1" priority="2">
      <formula>$D$216="□"</formula>
    </cfRule>
  </conditionalFormatting>
  <conditionalFormatting sqref="P140:R141">
    <cfRule type="expression" dxfId="0" priority="1">
      <formula>$D$216="□"</formula>
    </cfRule>
  </conditionalFormatting>
  <dataValidations count="2">
    <dataValidation type="list" allowBlank="1" showInputMessage="1" showErrorMessage="1" sqref="E95 E16 E18 E22 E97 E101 E103 E24 E56 E58 E62 E64 E134 E136 E140 E142" xr:uid="{00000000-0002-0000-0400-000000000000}">
      <formula1>"□,■"</formula1>
    </dataValidation>
    <dataValidation imeMode="off" allowBlank="1" showInputMessage="1" showErrorMessage="1" sqref="P16:R17 P22:R23 P56:R57 P62:R63 P95:R96 P101:R102 P134:R135 P140:R141" xr:uid="{00000000-0002-0000-0400-000001000000}"/>
  </dataValidations>
  <hyperlinks>
    <hyperlink ref="AB1:AH1" location="シート構成!A1" tooltip="シートの構成に戻ります。" display="シートの構成に戻る" xr:uid="{00000000-0004-0000-0400-000000000000}"/>
    <hyperlink ref="AB2:AH2" location="入力シート!A1" tooltip="入力シートに戻ります。" display="入力シートに戻る" xr:uid="{00000000-0004-0000-0400-000001000000}"/>
    <hyperlink ref="AB3:AH3" location="'☆第五面 (集約)'!A1" tooltip="第五面（集約）へ移動します。" display="第五面（集約）へ移動" xr:uid="{00000000-0004-0000-0400-000002000000}"/>
  </hyperlinks>
  <pageMargins left="0.70866141732283472" right="0.51181102362204722" top="0.39370078740157483" bottom="0.39370078740157483" header="0.31496062992125984" footer="0.31496062992125984"/>
  <pageSetup paperSize="9" orientation="portrait" blackAndWhite="1" r:id="rId1"/>
  <headerFooter>
    <oddFooter>&amp;L&amp;08 2021/05/10 Ver.3.5&amp;R&amp;08一般財団法人 愛知県建築住宅センター</oddFooter>
  </headerFooter>
  <rowBreaks count="3" manualBreakCount="3">
    <brk id="43" max="16383" man="1"/>
    <brk id="82" max="16383" man="1"/>
    <brk id="1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K191"/>
  <sheetViews>
    <sheetView showGridLines="0" showZeros="0" zoomScaleNormal="100" zoomScaleSheetLayoutView="100" workbookViewId="0">
      <pane ySplit="3" topLeftCell="A4" activePane="bottomLeft" state="frozen"/>
      <selection pane="bottomLeft"/>
    </sheetView>
  </sheetViews>
  <sheetFormatPr defaultColWidth="0" defaultRowHeight="14.1" customHeight="1" x14ac:dyDescent="0.15"/>
  <cols>
    <col min="1" max="35" width="2.625" style="110" customWidth="1"/>
    <col min="36" max="37" width="9" style="110" hidden="1" customWidth="1"/>
    <col min="38" max="16384" width="0" style="110" hidden="1"/>
  </cols>
  <sheetData>
    <row r="1" spans="1:37" ht="14.1" customHeight="1" x14ac:dyDescent="0.15">
      <c r="A1" s="107" t="s">
        <v>1369</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951" t="s">
        <v>1244</v>
      </c>
      <c r="AC1" s="951"/>
      <c r="AD1" s="951"/>
      <c r="AE1" s="951"/>
      <c r="AF1" s="951"/>
      <c r="AG1" s="951"/>
      <c r="AH1" s="951"/>
      <c r="AI1" s="109"/>
      <c r="AJ1" s="109"/>
      <c r="AK1" s="109"/>
    </row>
    <row r="2" spans="1:37" ht="14.1" customHeight="1" x14ac:dyDescent="0.15">
      <c r="B2" s="110" t="s">
        <v>1370</v>
      </c>
      <c r="AB2" s="952" t="s">
        <v>1252</v>
      </c>
      <c r="AC2" s="952"/>
      <c r="AD2" s="952"/>
      <c r="AE2" s="952"/>
      <c r="AF2" s="952"/>
      <c r="AG2" s="952"/>
      <c r="AH2" s="952"/>
    </row>
    <row r="3" spans="1:37" ht="14.1" customHeight="1" x14ac:dyDescent="0.15">
      <c r="B3" s="110" t="s">
        <v>1373</v>
      </c>
      <c r="AB3" s="952" t="s">
        <v>1374</v>
      </c>
      <c r="AC3" s="952"/>
      <c r="AD3" s="952"/>
      <c r="AE3" s="952"/>
      <c r="AF3" s="952"/>
      <c r="AG3" s="952"/>
      <c r="AH3" s="952"/>
    </row>
    <row r="4" spans="1:37" s="103" customFormat="1" ht="14.1" customHeight="1" x14ac:dyDescent="0.15">
      <c r="A4" s="98"/>
      <c r="B4" s="133"/>
      <c r="C4" s="133"/>
      <c r="D4" s="133"/>
      <c r="E4" s="133"/>
      <c r="F4" s="133"/>
      <c r="G4" s="133"/>
      <c r="H4" s="133"/>
      <c r="I4" s="133"/>
      <c r="J4" s="133"/>
      <c r="K4" s="133"/>
      <c r="L4" s="133"/>
      <c r="M4" s="133"/>
      <c r="N4" s="133"/>
      <c r="O4" s="133"/>
      <c r="P4" s="954" t="s">
        <v>1372</v>
      </c>
      <c r="Q4" s="954"/>
      <c r="R4" s="954"/>
      <c r="S4" s="954"/>
      <c r="T4" s="133"/>
      <c r="U4" s="133"/>
      <c r="V4" s="133"/>
      <c r="W4" s="133"/>
      <c r="X4" s="133"/>
      <c r="Y4" s="133"/>
      <c r="Z4" s="133"/>
      <c r="AA4" s="133"/>
      <c r="AB4" s="133"/>
      <c r="AC4" s="133"/>
      <c r="AD4" s="133"/>
      <c r="AE4" s="133"/>
      <c r="AF4" s="133"/>
      <c r="AG4" s="133"/>
      <c r="AH4" s="133"/>
      <c r="AI4" s="133"/>
      <c r="AJ4" s="133"/>
    </row>
    <row r="5" spans="1:37" s="103" customFormat="1" ht="14.1" customHeight="1" x14ac:dyDescent="0.15"/>
    <row r="6" spans="1:37" s="103" customFormat="1" ht="14.1" customHeight="1" thickBot="1" x14ac:dyDescent="0.2">
      <c r="B6" s="103" t="s">
        <v>1164</v>
      </c>
    </row>
    <row r="7" spans="1:37" s="103" customFormat="1" ht="14.1" customHeight="1" x14ac:dyDescent="0.15">
      <c r="A7" s="987" t="s">
        <v>1220</v>
      </c>
      <c r="B7" s="988"/>
      <c r="C7" s="991" t="s">
        <v>1229</v>
      </c>
      <c r="D7" s="992"/>
      <c r="E7" s="993"/>
      <c r="F7" s="991" t="s">
        <v>1230</v>
      </c>
      <c r="G7" s="992"/>
      <c r="H7" s="993"/>
      <c r="I7" s="997" t="s">
        <v>1231</v>
      </c>
      <c r="J7" s="997"/>
      <c r="K7" s="997"/>
      <c r="L7" s="997"/>
      <c r="M7" s="997"/>
      <c r="N7" s="997"/>
      <c r="O7" s="999" t="s">
        <v>1232</v>
      </c>
      <c r="P7" s="999"/>
      <c r="Q7" s="999"/>
      <c r="R7" s="999"/>
      <c r="S7" s="999"/>
      <c r="T7" s="999"/>
      <c r="U7" s="999"/>
      <c r="V7" s="999"/>
      <c r="W7" s="999"/>
      <c r="X7" s="999"/>
      <c r="Y7" s="999"/>
      <c r="Z7" s="999"/>
      <c r="AA7" s="999"/>
      <c r="AB7" s="999"/>
      <c r="AC7" s="999"/>
      <c r="AD7" s="999"/>
      <c r="AE7" s="999"/>
      <c r="AF7" s="999"/>
      <c r="AG7" s="999"/>
      <c r="AH7" s="1000"/>
    </row>
    <row r="8" spans="1:37" s="103" customFormat="1" ht="14.1" customHeight="1" x14ac:dyDescent="0.15">
      <c r="A8" s="989"/>
      <c r="B8" s="990"/>
      <c r="C8" s="994"/>
      <c r="D8" s="995"/>
      <c r="E8" s="996"/>
      <c r="F8" s="994"/>
      <c r="G8" s="995"/>
      <c r="H8" s="996"/>
      <c r="I8" s="998"/>
      <c r="J8" s="998"/>
      <c r="K8" s="998"/>
      <c r="L8" s="998"/>
      <c r="M8" s="998"/>
      <c r="N8" s="998"/>
      <c r="O8" s="1001" t="s">
        <v>1223</v>
      </c>
      <c r="P8" s="1001"/>
      <c r="Q8" s="1001"/>
      <c r="R8" s="1001"/>
      <c r="S8" s="1001"/>
      <c r="T8" s="1001"/>
      <c r="U8" s="1001"/>
      <c r="V8" s="1001"/>
      <c r="W8" s="1001"/>
      <c r="X8" s="1001"/>
      <c r="Y8" s="1001" t="s">
        <v>1224</v>
      </c>
      <c r="Z8" s="1001"/>
      <c r="AA8" s="1001"/>
      <c r="AB8" s="1001"/>
      <c r="AC8" s="1001"/>
      <c r="AD8" s="1001"/>
      <c r="AE8" s="1001"/>
      <c r="AF8" s="1001"/>
      <c r="AG8" s="1001"/>
      <c r="AH8" s="1002"/>
    </row>
    <row r="9" spans="1:37" s="103" customFormat="1" ht="14.1" customHeight="1" x14ac:dyDescent="0.15">
      <c r="A9" s="989"/>
      <c r="B9" s="990"/>
      <c r="C9" s="994"/>
      <c r="D9" s="995"/>
      <c r="E9" s="996"/>
      <c r="F9" s="994"/>
      <c r="G9" s="995"/>
      <c r="H9" s="996"/>
      <c r="I9" s="998"/>
      <c r="J9" s="998"/>
      <c r="K9" s="998"/>
      <c r="L9" s="998"/>
      <c r="M9" s="998"/>
      <c r="N9" s="998"/>
      <c r="O9" s="1001"/>
      <c r="P9" s="1001"/>
      <c r="Q9" s="1001"/>
      <c r="R9" s="1001"/>
      <c r="S9" s="1001"/>
      <c r="T9" s="1001"/>
      <c r="U9" s="1001"/>
      <c r="V9" s="1001"/>
      <c r="W9" s="1001"/>
      <c r="X9" s="1001"/>
      <c r="Y9" s="1001"/>
      <c r="Z9" s="1001"/>
      <c r="AA9" s="1001"/>
      <c r="AB9" s="1001"/>
      <c r="AC9" s="1001"/>
      <c r="AD9" s="1001"/>
      <c r="AE9" s="1001"/>
      <c r="AF9" s="1001"/>
      <c r="AG9" s="1001"/>
      <c r="AH9" s="1002"/>
    </row>
    <row r="10" spans="1:37" s="103" customFormat="1" ht="14.1" customHeight="1" x14ac:dyDescent="0.15">
      <c r="A10" s="989"/>
      <c r="B10" s="990"/>
      <c r="C10" s="136"/>
      <c r="D10" s="137"/>
      <c r="E10" s="138"/>
      <c r="F10" s="994"/>
      <c r="G10" s="995"/>
      <c r="H10" s="996"/>
      <c r="I10" s="1003" t="s">
        <v>1221</v>
      </c>
      <c r="J10" s="1004"/>
      <c r="K10" s="1005"/>
      <c r="L10" s="1003" t="s">
        <v>1222</v>
      </c>
      <c r="M10" s="1004"/>
      <c r="N10" s="1005"/>
      <c r="O10" s="981" t="s">
        <v>1133</v>
      </c>
      <c r="P10" s="981"/>
      <c r="Q10" s="981"/>
      <c r="R10" s="981" t="s">
        <v>1135</v>
      </c>
      <c r="S10" s="981"/>
      <c r="T10" s="981"/>
      <c r="U10" s="983" t="s">
        <v>1136</v>
      </c>
      <c r="V10" s="983"/>
      <c r="W10" s="983"/>
      <c r="X10" s="983"/>
      <c r="Y10" s="981" t="s">
        <v>1142</v>
      </c>
      <c r="Z10" s="981"/>
      <c r="AA10" s="981"/>
      <c r="AB10" s="981" t="s">
        <v>1144</v>
      </c>
      <c r="AC10" s="981"/>
      <c r="AD10" s="981"/>
      <c r="AE10" s="983" t="s">
        <v>1136</v>
      </c>
      <c r="AF10" s="983"/>
      <c r="AG10" s="983"/>
      <c r="AH10" s="984"/>
    </row>
    <row r="11" spans="1:37" s="103" customFormat="1" ht="14.1" customHeight="1" x14ac:dyDescent="0.15">
      <c r="A11" s="989"/>
      <c r="B11" s="990"/>
      <c r="C11" s="136"/>
      <c r="D11" s="137"/>
      <c r="E11" s="138"/>
      <c r="F11" s="136"/>
      <c r="G11" s="137"/>
      <c r="H11" s="138"/>
      <c r="I11" s="1003"/>
      <c r="J11" s="1004"/>
      <c r="K11" s="1005"/>
      <c r="L11" s="1003"/>
      <c r="M11" s="1004"/>
      <c r="N11" s="1005"/>
      <c r="O11" s="981"/>
      <c r="P11" s="981"/>
      <c r="Q11" s="981"/>
      <c r="R11" s="981"/>
      <c r="S11" s="981"/>
      <c r="T11" s="981"/>
      <c r="U11" s="983"/>
      <c r="V11" s="983"/>
      <c r="W11" s="983"/>
      <c r="X11" s="983"/>
      <c r="Y11" s="981"/>
      <c r="Z11" s="981"/>
      <c r="AA11" s="981"/>
      <c r="AB11" s="981"/>
      <c r="AC11" s="981"/>
      <c r="AD11" s="981"/>
      <c r="AE11" s="983"/>
      <c r="AF11" s="983"/>
      <c r="AG11" s="983"/>
      <c r="AH11" s="984"/>
    </row>
    <row r="12" spans="1:37" s="103" customFormat="1" ht="14.1" customHeight="1" x14ac:dyDescent="0.15">
      <c r="A12" s="989"/>
      <c r="B12" s="990"/>
      <c r="C12" s="136"/>
      <c r="D12" s="137"/>
      <c r="E12" s="138"/>
      <c r="F12" s="136"/>
      <c r="G12" s="137"/>
      <c r="H12" s="138"/>
      <c r="I12" s="1003"/>
      <c r="J12" s="1004"/>
      <c r="K12" s="1005"/>
      <c r="L12" s="1003"/>
      <c r="M12" s="1004"/>
      <c r="N12" s="1005"/>
      <c r="O12" s="981"/>
      <c r="P12" s="981"/>
      <c r="Q12" s="981"/>
      <c r="R12" s="981"/>
      <c r="S12" s="981"/>
      <c r="T12" s="981"/>
      <c r="U12" s="983"/>
      <c r="V12" s="983"/>
      <c r="W12" s="983"/>
      <c r="X12" s="983"/>
      <c r="Y12" s="981"/>
      <c r="Z12" s="981"/>
      <c r="AA12" s="981"/>
      <c r="AB12" s="981"/>
      <c r="AC12" s="981"/>
      <c r="AD12" s="981"/>
      <c r="AE12" s="983"/>
      <c r="AF12" s="983"/>
      <c r="AG12" s="983"/>
      <c r="AH12" s="984"/>
    </row>
    <row r="13" spans="1:37" s="103" customFormat="1" ht="14.1" customHeight="1" x14ac:dyDescent="0.15">
      <c r="A13" s="989"/>
      <c r="B13" s="990"/>
      <c r="C13" s="136"/>
      <c r="D13" s="137"/>
      <c r="E13" s="138"/>
      <c r="F13" s="136"/>
      <c r="G13" s="137"/>
      <c r="H13" s="138"/>
      <c r="I13" s="1003"/>
      <c r="J13" s="1004"/>
      <c r="K13" s="1005"/>
      <c r="L13" s="1003"/>
      <c r="M13" s="1004"/>
      <c r="N13" s="1005"/>
      <c r="O13" s="982"/>
      <c r="P13" s="982"/>
      <c r="Q13" s="982"/>
      <c r="R13" s="982"/>
      <c r="S13" s="982"/>
      <c r="T13" s="982"/>
      <c r="U13" s="983"/>
      <c r="V13" s="983"/>
      <c r="W13" s="983"/>
      <c r="X13" s="983"/>
      <c r="Y13" s="982"/>
      <c r="Z13" s="982"/>
      <c r="AA13" s="982"/>
      <c r="AB13" s="982"/>
      <c r="AC13" s="982"/>
      <c r="AD13" s="982"/>
      <c r="AE13" s="983"/>
      <c r="AF13" s="983"/>
      <c r="AG13" s="983"/>
      <c r="AH13" s="984"/>
    </row>
    <row r="14" spans="1:37" s="103" customFormat="1" ht="14.1" customHeight="1" x14ac:dyDescent="0.15">
      <c r="A14" s="989"/>
      <c r="B14" s="990"/>
      <c r="C14" s="139"/>
      <c r="D14" s="140"/>
      <c r="E14" s="141"/>
      <c r="F14" s="985" t="s">
        <v>1225</v>
      </c>
      <c r="G14" s="985"/>
      <c r="H14" s="985"/>
      <c r="I14" s="985" t="s">
        <v>1226</v>
      </c>
      <c r="J14" s="985"/>
      <c r="K14" s="985"/>
      <c r="L14" s="985" t="s">
        <v>1226</v>
      </c>
      <c r="M14" s="985"/>
      <c r="N14" s="985"/>
      <c r="O14" s="985" t="s">
        <v>1227</v>
      </c>
      <c r="P14" s="985"/>
      <c r="Q14" s="985"/>
      <c r="R14" s="985" t="s">
        <v>1227</v>
      </c>
      <c r="S14" s="985"/>
      <c r="T14" s="985"/>
      <c r="U14" s="983"/>
      <c r="V14" s="983"/>
      <c r="W14" s="983"/>
      <c r="X14" s="983"/>
      <c r="Y14" s="985" t="s">
        <v>1228</v>
      </c>
      <c r="Z14" s="985"/>
      <c r="AA14" s="985"/>
      <c r="AB14" s="986"/>
      <c r="AC14" s="986"/>
      <c r="AD14" s="986"/>
      <c r="AE14" s="983"/>
      <c r="AF14" s="983"/>
      <c r="AG14" s="983"/>
      <c r="AH14" s="984"/>
    </row>
    <row r="15" spans="1:37" s="103" customFormat="1" ht="20.100000000000001" customHeight="1" x14ac:dyDescent="0.15">
      <c r="A15" s="974">
        <v>1</v>
      </c>
      <c r="B15" s="975"/>
      <c r="C15" s="976"/>
      <c r="D15" s="976"/>
      <c r="E15" s="976"/>
      <c r="F15" s="977"/>
      <c r="G15" s="977"/>
      <c r="H15" s="977"/>
      <c r="I15" s="978"/>
      <c r="J15" s="978"/>
      <c r="K15" s="978"/>
      <c r="L15" s="978"/>
      <c r="M15" s="978"/>
      <c r="N15" s="978"/>
      <c r="O15" s="979"/>
      <c r="P15" s="979"/>
      <c r="Q15" s="979"/>
      <c r="R15" s="979"/>
      <c r="S15" s="979"/>
      <c r="T15" s="979"/>
      <c r="U15" s="972"/>
      <c r="V15" s="972"/>
      <c r="W15" s="972"/>
      <c r="X15" s="972"/>
      <c r="Y15" s="978"/>
      <c r="Z15" s="978"/>
      <c r="AA15" s="978"/>
      <c r="AB15" s="980"/>
      <c r="AC15" s="980"/>
      <c r="AD15" s="980"/>
      <c r="AE15" s="972"/>
      <c r="AF15" s="972"/>
      <c r="AG15" s="972"/>
      <c r="AH15" s="973"/>
    </row>
    <row r="16" spans="1:37" s="103" customFormat="1" ht="20.100000000000001" customHeight="1" x14ac:dyDescent="0.15">
      <c r="A16" s="974">
        <v>2</v>
      </c>
      <c r="B16" s="975"/>
      <c r="C16" s="976"/>
      <c r="D16" s="976"/>
      <c r="E16" s="976"/>
      <c r="F16" s="977"/>
      <c r="G16" s="977"/>
      <c r="H16" s="977"/>
      <c r="I16" s="978"/>
      <c r="J16" s="978"/>
      <c r="K16" s="978"/>
      <c r="L16" s="978"/>
      <c r="M16" s="978"/>
      <c r="N16" s="978"/>
      <c r="O16" s="979"/>
      <c r="P16" s="979"/>
      <c r="Q16" s="979"/>
      <c r="R16" s="979"/>
      <c r="S16" s="979"/>
      <c r="T16" s="979"/>
      <c r="U16" s="972"/>
      <c r="V16" s="972"/>
      <c r="W16" s="972"/>
      <c r="X16" s="972"/>
      <c r="Y16" s="978"/>
      <c r="Z16" s="978"/>
      <c r="AA16" s="978"/>
      <c r="AB16" s="980"/>
      <c r="AC16" s="980"/>
      <c r="AD16" s="980"/>
      <c r="AE16" s="972"/>
      <c r="AF16" s="972"/>
      <c r="AG16" s="972"/>
      <c r="AH16" s="973"/>
    </row>
    <row r="17" spans="1:34" s="103" customFormat="1" ht="20.100000000000001" customHeight="1" x14ac:dyDescent="0.15">
      <c r="A17" s="974">
        <v>3</v>
      </c>
      <c r="B17" s="975"/>
      <c r="C17" s="976"/>
      <c r="D17" s="976"/>
      <c r="E17" s="976"/>
      <c r="F17" s="977"/>
      <c r="G17" s="977"/>
      <c r="H17" s="977"/>
      <c r="I17" s="978"/>
      <c r="J17" s="978"/>
      <c r="K17" s="978"/>
      <c r="L17" s="978"/>
      <c r="M17" s="978"/>
      <c r="N17" s="978"/>
      <c r="O17" s="979"/>
      <c r="P17" s="979"/>
      <c r="Q17" s="979"/>
      <c r="R17" s="979"/>
      <c r="S17" s="979"/>
      <c r="T17" s="979"/>
      <c r="U17" s="972"/>
      <c r="V17" s="972"/>
      <c r="W17" s="972"/>
      <c r="X17" s="972"/>
      <c r="Y17" s="978"/>
      <c r="Z17" s="978"/>
      <c r="AA17" s="978"/>
      <c r="AB17" s="980"/>
      <c r="AC17" s="980"/>
      <c r="AD17" s="980"/>
      <c r="AE17" s="972"/>
      <c r="AF17" s="972"/>
      <c r="AG17" s="972"/>
      <c r="AH17" s="973"/>
    </row>
    <row r="18" spans="1:34" s="103" customFormat="1" ht="20.100000000000001" customHeight="1" x14ac:dyDescent="0.15">
      <c r="A18" s="974">
        <v>4</v>
      </c>
      <c r="B18" s="975"/>
      <c r="C18" s="976"/>
      <c r="D18" s="976"/>
      <c r="E18" s="976"/>
      <c r="F18" s="977"/>
      <c r="G18" s="977"/>
      <c r="H18" s="977"/>
      <c r="I18" s="978"/>
      <c r="J18" s="978"/>
      <c r="K18" s="978"/>
      <c r="L18" s="978"/>
      <c r="M18" s="978"/>
      <c r="N18" s="978"/>
      <c r="O18" s="979"/>
      <c r="P18" s="979"/>
      <c r="Q18" s="979"/>
      <c r="R18" s="979"/>
      <c r="S18" s="979"/>
      <c r="T18" s="979"/>
      <c r="U18" s="972"/>
      <c r="V18" s="972"/>
      <c r="W18" s="972"/>
      <c r="X18" s="972"/>
      <c r="Y18" s="978"/>
      <c r="Z18" s="978"/>
      <c r="AA18" s="978"/>
      <c r="AB18" s="980"/>
      <c r="AC18" s="980"/>
      <c r="AD18" s="980"/>
      <c r="AE18" s="972"/>
      <c r="AF18" s="972"/>
      <c r="AG18" s="972"/>
      <c r="AH18" s="973"/>
    </row>
    <row r="19" spans="1:34" s="103" customFormat="1" ht="20.100000000000001" customHeight="1" x14ac:dyDescent="0.15">
      <c r="A19" s="974">
        <v>5</v>
      </c>
      <c r="B19" s="975"/>
      <c r="C19" s="976"/>
      <c r="D19" s="976"/>
      <c r="E19" s="976"/>
      <c r="F19" s="977"/>
      <c r="G19" s="977"/>
      <c r="H19" s="977"/>
      <c r="I19" s="978"/>
      <c r="J19" s="978"/>
      <c r="K19" s="978"/>
      <c r="L19" s="978"/>
      <c r="M19" s="978"/>
      <c r="N19" s="978"/>
      <c r="O19" s="979"/>
      <c r="P19" s="979"/>
      <c r="Q19" s="979"/>
      <c r="R19" s="979"/>
      <c r="S19" s="979"/>
      <c r="T19" s="979"/>
      <c r="U19" s="972"/>
      <c r="V19" s="972"/>
      <c r="W19" s="972"/>
      <c r="X19" s="972"/>
      <c r="Y19" s="978"/>
      <c r="Z19" s="978"/>
      <c r="AA19" s="978"/>
      <c r="AB19" s="980"/>
      <c r="AC19" s="980"/>
      <c r="AD19" s="980"/>
      <c r="AE19" s="972"/>
      <c r="AF19" s="972"/>
      <c r="AG19" s="972"/>
      <c r="AH19" s="973"/>
    </row>
    <row r="20" spans="1:34" s="103" customFormat="1" ht="20.100000000000001" customHeight="1" x14ac:dyDescent="0.15">
      <c r="A20" s="974">
        <v>6</v>
      </c>
      <c r="B20" s="975"/>
      <c r="C20" s="976"/>
      <c r="D20" s="976"/>
      <c r="E20" s="976"/>
      <c r="F20" s="977"/>
      <c r="G20" s="977"/>
      <c r="H20" s="977"/>
      <c r="I20" s="978"/>
      <c r="J20" s="978"/>
      <c r="K20" s="978"/>
      <c r="L20" s="978"/>
      <c r="M20" s="978"/>
      <c r="N20" s="978"/>
      <c r="O20" s="979"/>
      <c r="P20" s="979"/>
      <c r="Q20" s="979"/>
      <c r="R20" s="979"/>
      <c r="S20" s="979"/>
      <c r="T20" s="979"/>
      <c r="U20" s="972"/>
      <c r="V20" s="972"/>
      <c r="W20" s="972"/>
      <c r="X20" s="972"/>
      <c r="Y20" s="978"/>
      <c r="Z20" s="978"/>
      <c r="AA20" s="978"/>
      <c r="AB20" s="980"/>
      <c r="AC20" s="980"/>
      <c r="AD20" s="980"/>
      <c r="AE20" s="972"/>
      <c r="AF20" s="972"/>
      <c r="AG20" s="972"/>
      <c r="AH20" s="973"/>
    </row>
    <row r="21" spans="1:34" s="103" customFormat="1" ht="20.100000000000001" customHeight="1" x14ac:dyDescent="0.15">
      <c r="A21" s="974">
        <v>7</v>
      </c>
      <c r="B21" s="975"/>
      <c r="C21" s="976"/>
      <c r="D21" s="976"/>
      <c r="E21" s="976"/>
      <c r="F21" s="977"/>
      <c r="G21" s="977"/>
      <c r="H21" s="977"/>
      <c r="I21" s="978"/>
      <c r="J21" s="978"/>
      <c r="K21" s="978"/>
      <c r="L21" s="978"/>
      <c r="M21" s="978"/>
      <c r="N21" s="978"/>
      <c r="O21" s="979"/>
      <c r="P21" s="979"/>
      <c r="Q21" s="979"/>
      <c r="R21" s="979"/>
      <c r="S21" s="979"/>
      <c r="T21" s="979"/>
      <c r="U21" s="972"/>
      <c r="V21" s="972"/>
      <c r="W21" s="972"/>
      <c r="X21" s="972"/>
      <c r="Y21" s="978"/>
      <c r="Z21" s="978"/>
      <c r="AA21" s="978"/>
      <c r="AB21" s="980"/>
      <c r="AC21" s="980"/>
      <c r="AD21" s="980"/>
      <c r="AE21" s="972"/>
      <c r="AF21" s="972"/>
      <c r="AG21" s="972"/>
      <c r="AH21" s="973"/>
    </row>
    <row r="22" spans="1:34" s="103" customFormat="1" ht="20.100000000000001" customHeight="1" x14ac:dyDescent="0.15">
      <c r="A22" s="974">
        <v>8</v>
      </c>
      <c r="B22" s="975"/>
      <c r="C22" s="976"/>
      <c r="D22" s="976"/>
      <c r="E22" s="976"/>
      <c r="F22" s="977"/>
      <c r="G22" s="977"/>
      <c r="H22" s="977"/>
      <c r="I22" s="978"/>
      <c r="J22" s="978"/>
      <c r="K22" s="978"/>
      <c r="L22" s="978"/>
      <c r="M22" s="978"/>
      <c r="N22" s="978"/>
      <c r="O22" s="979"/>
      <c r="P22" s="979"/>
      <c r="Q22" s="979"/>
      <c r="R22" s="979"/>
      <c r="S22" s="979"/>
      <c r="T22" s="979"/>
      <c r="U22" s="972"/>
      <c r="V22" s="972"/>
      <c r="W22" s="972"/>
      <c r="X22" s="972"/>
      <c r="Y22" s="978"/>
      <c r="Z22" s="978"/>
      <c r="AA22" s="978"/>
      <c r="AB22" s="980"/>
      <c r="AC22" s="980"/>
      <c r="AD22" s="980"/>
      <c r="AE22" s="972"/>
      <c r="AF22" s="972"/>
      <c r="AG22" s="972"/>
      <c r="AH22" s="973"/>
    </row>
    <row r="23" spans="1:34" s="103" customFormat="1" ht="20.100000000000001" customHeight="1" x14ac:dyDescent="0.15">
      <c r="A23" s="974">
        <v>9</v>
      </c>
      <c r="B23" s="975"/>
      <c r="C23" s="976"/>
      <c r="D23" s="976"/>
      <c r="E23" s="976"/>
      <c r="F23" s="977"/>
      <c r="G23" s="977"/>
      <c r="H23" s="977"/>
      <c r="I23" s="978"/>
      <c r="J23" s="978"/>
      <c r="K23" s="978"/>
      <c r="L23" s="978"/>
      <c r="M23" s="978"/>
      <c r="N23" s="978"/>
      <c r="O23" s="979"/>
      <c r="P23" s="979"/>
      <c r="Q23" s="979"/>
      <c r="R23" s="979"/>
      <c r="S23" s="979"/>
      <c r="T23" s="979"/>
      <c r="U23" s="972"/>
      <c r="V23" s="972"/>
      <c r="W23" s="972"/>
      <c r="X23" s="972"/>
      <c r="Y23" s="978"/>
      <c r="Z23" s="978"/>
      <c r="AA23" s="978"/>
      <c r="AB23" s="980"/>
      <c r="AC23" s="980"/>
      <c r="AD23" s="980"/>
      <c r="AE23" s="972"/>
      <c r="AF23" s="972"/>
      <c r="AG23" s="972"/>
      <c r="AH23" s="973"/>
    </row>
    <row r="24" spans="1:34" s="103" customFormat="1" ht="20.100000000000001" customHeight="1" x14ac:dyDescent="0.15">
      <c r="A24" s="974">
        <v>10</v>
      </c>
      <c r="B24" s="975"/>
      <c r="C24" s="976"/>
      <c r="D24" s="976"/>
      <c r="E24" s="976"/>
      <c r="F24" s="977"/>
      <c r="G24" s="977"/>
      <c r="H24" s="977"/>
      <c r="I24" s="978"/>
      <c r="J24" s="978"/>
      <c r="K24" s="978"/>
      <c r="L24" s="978"/>
      <c r="M24" s="978"/>
      <c r="N24" s="978"/>
      <c r="O24" s="979"/>
      <c r="P24" s="979"/>
      <c r="Q24" s="979"/>
      <c r="R24" s="979"/>
      <c r="S24" s="979"/>
      <c r="T24" s="979"/>
      <c r="U24" s="972"/>
      <c r="V24" s="972"/>
      <c r="W24" s="972"/>
      <c r="X24" s="972"/>
      <c r="Y24" s="978"/>
      <c r="Z24" s="978"/>
      <c r="AA24" s="978"/>
      <c r="AB24" s="980"/>
      <c r="AC24" s="980"/>
      <c r="AD24" s="980"/>
      <c r="AE24" s="972"/>
      <c r="AF24" s="972"/>
      <c r="AG24" s="972"/>
      <c r="AH24" s="973"/>
    </row>
    <row r="25" spans="1:34" s="103" customFormat="1" ht="20.100000000000001" customHeight="1" x14ac:dyDescent="0.15">
      <c r="A25" s="974">
        <v>11</v>
      </c>
      <c r="B25" s="975"/>
      <c r="C25" s="976"/>
      <c r="D25" s="976"/>
      <c r="E25" s="976"/>
      <c r="F25" s="977"/>
      <c r="G25" s="977"/>
      <c r="H25" s="977"/>
      <c r="I25" s="978"/>
      <c r="J25" s="978"/>
      <c r="K25" s="978"/>
      <c r="L25" s="978"/>
      <c r="M25" s="978"/>
      <c r="N25" s="978"/>
      <c r="O25" s="979"/>
      <c r="P25" s="979"/>
      <c r="Q25" s="979"/>
      <c r="R25" s="979"/>
      <c r="S25" s="979"/>
      <c r="T25" s="979"/>
      <c r="U25" s="972"/>
      <c r="V25" s="972"/>
      <c r="W25" s="972"/>
      <c r="X25" s="972"/>
      <c r="Y25" s="978"/>
      <c r="Z25" s="978"/>
      <c r="AA25" s="978"/>
      <c r="AB25" s="980"/>
      <c r="AC25" s="980"/>
      <c r="AD25" s="980"/>
      <c r="AE25" s="972"/>
      <c r="AF25" s="972"/>
      <c r="AG25" s="972"/>
      <c r="AH25" s="973"/>
    </row>
    <row r="26" spans="1:34" s="103" customFormat="1" ht="20.100000000000001" customHeight="1" x14ac:dyDescent="0.15">
      <c r="A26" s="974">
        <v>12</v>
      </c>
      <c r="B26" s="975"/>
      <c r="C26" s="976"/>
      <c r="D26" s="976"/>
      <c r="E26" s="976"/>
      <c r="F26" s="977"/>
      <c r="G26" s="977"/>
      <c r="H26" s="977"/>
      <c r="I26" s="978"/>
      <c r="J26" s="978"/>
      <c r="K26" s="978"/>
      <c r="L26" s="978"/>
      <c r="M26" s="978"/>
      <c r="N26" s="978"/>
      <c r="O26" s="979"/>
      <c r="P26" s="979"/>
      <c r="Q26" s="979"/>
      <c r="R26" s="979"/>
      <c r="S26" s="979"/>
      <c r="T26" s="979"/>
      <c r="U26" s="972"/>
      <c r="V26" s="972"/>
      <c r="W26" s="972"/>
      <c r="X26" s="972"/>
      <c r="Y26" s="978"/>
      <c r="Z26" s="978"/>
      <c r="AA26" s="978"/>
      <c r="AB26" s="980"/>
      <c r="AC26" s="980"/>
      <c r="AD26" s="980"/>
      <c r="AE26" s="972"/>
      <c r="AF26" s="972"/>
      <c r="AG26" s="972"/>
      <c r="AH26" s="973"/>
    </row>
    <row r="27" spans="1:34" s="103" customFormat="1" ht="20.100000000000001" customHeight="1" x14ac:dyDescent="0.15">
      <c r="A27" s="974">
        <v>13</v>
      </c>
      <c r="B27" s="975"/>
      <c r="C27" s="976"/>
      <c r="D27" s="976"/>
      <c r="E27" s="976"/>
      <c r="F27" s="977"/>
      <c r="G27" s="977"/>
      <c r="H27" s="977"/>
      <c r="I27" s="978"/>
      <c r="J27" s="978"/>
      <c r="K27" s="978"/>
      <c r="L27" s="978"/>
      <c r="M27" s="978"/>
      <c r="N27" s="978"/>
      <c r="O27" s="979"/>
      <c r="P27" s="979"/>
      <c r="Q27" s="979"/>
      <c r="R27" s="979"/>
      <c r="S27" s="979"/>
      <c r="T27" s="979"/>
      <c r="U27" s="972"/>
      <c r="V27" s="972"/>
      <c r="W27" s="972"/>
      <c r="X27" s="972"/>
      <c r="Y27" s="978"/>
      <c r="Z27" s="978"/>
      <c r="AA27" s="978"/>
      <c r="AB27" s="980"/>
      <c r="AC27" s="980"/>
      <c r="AD27" s="980"/>
      <c r="AE27" s="972"/>
      <c r="AF27" s="972"/>
      <c r="AG27" s="972"/>
      <c r="AH27" s="973"/>
    </row>
    <row r="28" spans="1:34" s="103" customFormat="1" ht="20.100000000000001" customHeight="1" x14ac:dyDescent="0.15">
      <c r="A28" s="974">
        <v>14</v>
      </c>
      <c r="B28" s="975"/>
      <c r="C28" s="976"/>
      <c r="D28" s="976"/>
      <c r="E28" s="976"/>
      <c r="F28" s="977"/>
      <c r="G28" s="977"/>
      <c r="H28" s="977"/>
      <c r="I28" s="978"/>
      <c r="J28" s="978"/>
      <c r="K28" s="978"/>
      <c r="L28" s="978"/>
      <c r="M28" s="978"/>
      <c r="N28" s="978"/>
      <c r="O28" s="979"/>
      <c r="P28" s="979"/>
      <c r="Q28" s="979"/>
      <c r="R28" s="979"/>
      <c r="S28" s="979"/>
      <c r="T28" s="979"/>
      <c r="U28" s="972"/>
      <c r="V28" s="972"/>
      <c r="W28" s="972"/>
      <c r="X28" s="972"/>
      <c r="Y28" s="978"/>
      <c r="Z28" s="978"/>
      <c r="AA28" s="978"/>
      <c r="AB28" s="980"/>
      <c r="AC28" s="980"/>
      <c r="AD28" s="980"/>
      <c r="AE28" s="972"/>
      <c r="AF28" s="972"/>
      <c r="AG28" s="972"/>
      <c r="AH28" s="973"/>
    </row>
    <row r="29" spans="1:34" s="103" customFormat="1" ht="20.100000000000001" customHeight="1" x14ac:dyDescent="0.15">
      <c r="A29" s="974">
        <v>15</v>
      </c>
      <c r="B29" s="975"/>
      <c r="C29" s="976"/>
      <c r="D29" s="976"/>
      <c r="E29" s="976"/>
      <c r="F29" s="977"/>
      <c r="G29" s="977"/>
      <c r="H29" s="977"/>
      <c r="I29" s="978"/>
      <c r="J29" s="978"/>
      <c r="K29" s="978"/>
      <c r="L29" s="978"/>
      <c r="M29" s="978"/>
      <c r="N29" s="978"/>
      <c r="O29" s="979"/>
      <c r="P29" s="979"/>
      <c r="Q29" s="979"/>
      <c r="R29" s="979"/>
      <c r="S29" s="979"/>
      <c r="T29" s="979"/>
      <c r="U29" s="972"/>
      <c r="V29" s="972"/>
      <c r="W29" s="972"/>
      <c r="X29" s="972"/>
      <c r="Y29" s="978"/>
      <c r="Z29" s="978"/>
      <c r="AA29" s="978"/>
      <c r="AB29" s="980"/>
      <c r="AC29" s="980"/>
      <c r="AD29" s="980"/>
      <c r="AE29" s="972"/>
      <c r="AF29" s="972"/>
      <c r="AG29" s="972"/>
      <c r="AH29" s="973"/>
    </row>
    <row r="30" spans="1:34" s="103" customFormat="1" ht="20.100000000000001" customHeight="1" x14ac:dyDescent="0.15">
      <c r="A30" s="974">
        <v>16</v>
      </c>
      <c r="B30" s="975"/>
      <c r="C30" s="976"/>
      <c r="D30" s="976"/>
      <c r="E30" s="976"/>
      <c r="F30" s="977"/>
      <c r="G30" s="977"/>
      <c r="H30" s="977"/>
      <c r="I30" s="978"/>
      <c r="J30" s="978"/>
      <c r="K30" s="978"/>
      <c r="L30" s="978"/>
      <c r="M30" s="978"/>
      <c r="N30" s="978"/>
      <c r="O30" s="979"/>
      <c r="P30" s="979"/>
      <c r="Q30" s="979"/>
      <c r="R30" s="979"/>
      <c r="S30" s="979"/>
      <c r="T30" s="979"/>
      <c r="U30" s="972"/>
      <c r="V30" s="972"/>
      <c r="W30" s="972"/>
      <c r="X30" s="972"/>
      <c r="Y30" s="978"/>
      <c r="Z30" s="978"/>
      <c r="AA30" s="978"/>
      <c r="AB30" s="980"/>
      <c r="AC30" s="980"/>
      <c r="AD30" s="980"/>
      <c r="AE30" s="972"/>
      <c r="AF30" s="972"/>
      <c r="AG30" s="972"/>
      <c r="AH30" s="973"/>
    </row>
    <row r="31" spans="1:34" s="103" customFormat="1" ht="20.100000000000001" customHeight="1" x14ac:dyDescent="0.15">
      <c r="A31" s="974">
        <v>17</v>
      </c>
      <c r="B31" s="975"/>
      <c r="C31" s="976"/>
      <c r="D31" s="976"/>
      <c r="E31" s="976"/>
      <c r="F31" s="977"/>
      <c r="G31" s="977"/>
      <c r="H31" s="977"/>
      <c r="I31" s="978"/>
      <c r="J31" s="978"/>
      <c r="K31" s="978"/>
      <c r="L31" s="978"/>
      <c r="M31" s="978"/>
      <c r="N31" s="978"/>
      <c r="O31" s="979"/>
      <c r="P31" s="979"/>
      <c r="Q31" s="979"/>
      <c r="R31" s="979"/>
      <c r="S31" s="979"/>
      <c r="T31" s="979"/>
      <c r="U31" s="972"/>
      <c r="V31" s="972"/>
      <c r="W31" s="972"/>
      <c r="X31" s="972"/>
      <c r="Y31" s="978"/>
      <c r="Z31" s="978"/>
      <c r="AA31" s="978"/>
      <c r="AB31" s="980"/>
      <c r="AC31" s="980"/>
      <c r="AD31" s="980"/>
      <c r="AE31" s="972"/>
      <c r="AF31" s="972"/>
      <c r="AG31" s="972"/>
      <c r="AH31" s="973"/>
    </row>
    <row r="32" spans="1:34" s="103" customFormat="1" ht="20.100000000000001" customHeight="1" x14ac:dyDescent="0.15">
      <c r="A32" s="974">
        <v>18</v>
      </c>
      <c r="B32" s="975"/>
      <c r="C32" s="976"/>
      <c r="D32" s="976"/>
      <c r="E32" s="976"/>
      <c r="F32" s="977"/>
      <c r="G32" s="977"/>
      <c r="H32" s="977"/>
      <c r="I32" s="978"/>
      <c r="J32" s="978"/>
      <c r="K32" s="978"/>
      <c r="L32" s="978"/>
      <c r="M32" s="978"/>
      <c r="N32" s="978"/>
      <c r="O32" s="979"/>
      <c r="P32" s="979"/>
      <c r="Q32" s="979"/>
      <c r="R32" s="979"/>
      <c r="S32" s="979"/>
      <c r="T32" s="979"/>
      <c r="U32" s="972"/>
      <c r="V32" s="972"/>
      <c r="W32" s="972"/>
      <c r="X32" s="972"/>
      <c r="Y32" s="978"/>
      <c r="Z32" s="978"/>
      <c r="AA32" s="978"/>
      <c r="AB32" s="980"/>
      <c r="AC32" s="980"/>
      <c r="AD32" s="980"/>
      <c r="AE32" s="972"/>
      <c r="AF32" s="972"/>
      <c r="AG32" s="972"/>
      <c r="AH32" s="973"/>
    </row>
    <row r="33" spans="1:34" s="103" customFormat="1" ht="20.100000000000001" customHeight="1" x14ac:dyDescent="0.15">
      <c r="A33" s="974">
        <v>19</v>
      </c>
      <c r="B33" s="975"/>
      <c r="C33" s="976"/>
      <c r="D33" s="976"/>
      <c r="E33" s="976"/>
      <c r="F33" s="977"/>
      <c r="G33" s="977"/>
      <c r="H33" s="977"/>
      <c r="I33" s="978"/>
      <c r="J33" s="978"/>
      <c r="K33" s="978"/>
      <c r="L33" s="978"/>
      <c r="M33" s="978"/>
      <c r="N33" s="978"/>
      <c r="O33" s="979"/>
      <c r="P33" s="979"/>
      <c r="Q33" s="979"/>
      <c r="R33" s="979"/>
      <c r="S33" s="979"/>
      <c r="T33" s="979"/>
      <c r="U33" s="972"/>
      <c r="V33" s="972"/>
      <c r="W33" s="972"/>
      <c r="X33" s="972"/>
      <c r="Y33" s="978"/>
      <c r="Z33" s="978"/>
      <c r="AA33" s="978"/>
      <c r="AB33" s="980"/>
      <c r="AC33" s="980"/>
      <c r="AD33" s="980"/>
      <c r="AE33" s="972"/>
      <c r="AF33" s="972"/>
      <c r="AG33" s="972"/>
      <c r="AH33" s="973"/>
    </row>
    <row r="34" spans="1:34" s="103" customFormat="1" ht="20.100000000000001" customHeight="1" x14ac:dyDescent="0.15">
      <c r="A34" s="974">
        <v>20</v>
      </c>
      <c r="B34" s="975"/>
      <c r="C34" s="976"/>
      <c r="D34" s="976"/>
      <c r="E34" s="976"/>
      <c r="F34" s="977"/>
      <c r="G34" s="977"/>
      <c r="H34" s="977"/>
      <c r="I34" s="978"/>
      <c r="J34" s="978"/>
      <c r="K34" s="978"/>
      <c r="L34" s="978"/>
      <c r="M34" s="978"/>
      <c r="N34" s="978"/>
      <c r="O34" s="979"/>
      <c r="P34" s="979"/>
      <c r="Q34" s="979"/>
      <c r="R34" s="979"/>
      <c r="S34" s="979"/>
      <c r="T34" s="979"/>
      <c r="U34" s="972"/>
      <c r="V34" s="972"/>
      <c r="W34" s="972"/>
      <c r="X34" s="972"/>
      <c r="Y34" s="978"/>
      <c r="Z34" s="978"/>
      <c r="AA34" s="978"/>
      <c r="AB34" s="980"/>
      <c r="AC34" s="980"/>
      <c r="AD34" s="980"/>
      <c r="AE34" s="972"/>
      <c r="AF34" s="972"/>
      <c r="AG34" s="972"/>
      <c r="AH34" s="973"/>
    </row>
    <row r="35" spans="1:34" s="103" customFormat="1" ht="20.100000000000001" customHeight="1" x14ac:dyDescent="0.15">
      <c r="A35" s="974">
        <v>21</v>
      </c>
      <c r="B35" s="975"/>
      <c r="C35" s="976"/>
      <c r="D35" s="976"/>
      <c r="E35" s="976"/>
      <c r="F35" s="977"/>
      <c r="G35" s="977"/>
      <c r="H35" s="977"/>
      <c r="I35" s="978"/>
      <c r="J35" s="978"/>
      <c r="K35" s="978"/>
      <c r="L35" s="978"/>
      <c r="M35" s="978"/>
      <c r="N35" s="978"/>
      <c r="O35" s="979"/>
      <c r="P35" s="979"/>
      <c r="Q35" s="979"/>
      <c r="R35" s="979"/>
      <c r="S35" s="979"/>
      <c r="T35" s="979"/>
      <c r="U35" s="972"/>
      <c r="V35" s="972"/>
      <c r="W35" s="972"/>
      <c r="X35" s="972"/>
      <c r="Y35" s="978"/>
      <c r="Z35" s="978"/>
      <c r="AA35" s="978"/>
      <c r="AB35" s="980"/>
      <c r="AC35" s="980"/>
      <c r="AD35" s="980"/>
      <c r="AE35" s="972"/>
      <c r="AF35" s="972"/>
      <c r="AG35" s="972"/>
      <c r="AH35" s="973"/>
    </row>
    <row r="36" spans="1:34" s="103" customFormat="1" ht="20.100000000000001" customHeight="1" x14ac:dyDescent="0.15">
      <c r="A36" s="974">
        <v>22</v>
      </c>
      <c r="B36" s="975"/>
      <c r="C36" s="976"/>
      <c r="D36" s="976"/>
      <c r="E36" s="976"/>
      <c r="F36" s="977"/>
      <c r="G36" s="977"/>
      <c r="H36" s="977"/>
      <c r="I36" s="978"/>
      <c r="J36" s="978"/>
      <c r="K36" s="978"/>
      <c r="L36" s="978"/>
      <c r="M36" s="978"/>
      <c r="N36" s="978"/>
      <c r="O36" s="979"/>
      <c r="P36" s="979"/>
      <c r="Q36" s="979"/>
      <c r="R36" s="979"/>
      <c r="S36" s="979"/>
      <c r="T36" s="979"/>
      <c r="U36" s="972"/>
      <c r="V36" s="972"/>
      <c r="W36" s="972"/>
      <c r="X36" s="972"/>
      <c r="Y36" s="978"/>
      <c r="Z36" s="978"/>
      <c r="AA36" s="978"/>
      <c r="AB36" s="980"/>
      <c r="AC36" s="980"/>
      <c r="AD36" s="980"/>
      <c r="AE36" s="972"/>
      <c r="AF36" s="972"/>
      <c r="AG36" s="972"/>
      <c r="AH36" s="973"/>
    </row>
    <row r="37" spans="1:34" s="103" customFormat="1" ht="20.100000000000001" customHeight="1" x14ac:dyDescent="0.15">
      <c r="A37" s="974">
        <v>23</v>
      </c>
      <c r="B37" s="975"/>
      <c r="C37" s="976"/>
      <c r="D37" s="976"/>
      <c r="E37" s="976"/>
      <c r="F37" s="977"/>
      <c r="G37" s="977"/>
      <c r="H37" s="977"/>
      <c r="I37" s="978"/>
      <c r="J37" s="978"/>
      <c r="K37" s="978"/>
      <c r="L37" s="978"/>
      <c r="M37" s="978"/>
      <c r="N37" s="978"/>
      <c r="O37" s="979"/>
      <c r="P37" s="979"/>
      <c r="Q37" s="979"/>
      <c r="R37" s="979"/>
      <c r="S37" s="979"/>
      <c r="T37" s="979"/>
      <c r="U37" s="972"/>
      <c r="V37" s="972"/>
      <c r="W37" s="972"/>
      <c r="X37" s="972"/>
      <c r="Y37" s="978"/>
      <c r="Z37" s="978"/>
      <c r="AA37" s="978"/>
      <c r="AB37" s="980"/>
      <c r="AC37" s="980"/>
      <c r="AD37" s="980"/>
      <c r="AE37" s="972"/>
      <c r="AF37" s="972"/>
      <c r="AG37" s="972"/>
      <c r="AH37" s="973"/>
    </row>
    <row r="38" spans="1:34" s="103" customFormat="1" ht="20.100000000000001" customHeight="1" x14ac:dyDescent="0.15">
      <c r="A38" s="974">
        <v>24</v>
      </c>
      <c r="B38" s="975"/>
      <c r="C38" s="976"/>
      <c r="D38" s="976"/>
      <c r="E38" s="976"/>
      <c r="F38" s="977"/>
      <c r="G38" s="977"/>
      <c r="H38" s="977"/>
      <c r="I38" s="978"/>
      <c r="J38" s="978"/>
      <c r="K38" s="978"/>
      <c r="L38" s="978"/>
      <c r="M38" s="978"/>
      <c r="N38" s="978"/>
      <c r="O38" s="979"/>
      <c r="P38" s="979"/>
      <c r="Q38" s="979"/>
      <c r="R38" s="979"/>
      <c r="S38" s="979"/>
      <c r="T38" s="979"/>
      <c r="U38" s="972"/>
      <c r="V38" s="972"/>
      <c r="W38" s="972"/>
      <c r="X38" s="972"/>
      <c r="Y38" s="978"/>
      <c r="Z38" s="978"/>
      <c r="AA38" s="978"/>
      <c r="AB38" s="980"/>
      <c r="AC38" s="980"/>
      <c r="AD38" s="980"/>
      <c r="AE38" s="972"/>
      <c r="AF38" s="972"/>
      <c r="AG38" s="972"/>
      <c r="AH38" s="973"/>
    </row>
    <row r="39" spans="1:34" s="103" customFormat="1" ht="20.100000000000001" customHeight="1" thickBot="1" x14ac:dyDescent="0.2">
      <c r="A39" s="968">
        <v>25</v>
      </c>
      <c r="B39" s="969"/>
      <c r="C39" s="970"/>
      <c r="D39" s="970"/>
      <c r="E39" s="970"/>
      <c r="F39" s="971"/>
      <c r="G39" s="971"/>
      <c r="H39" s="971"/>
      <c r="I39" s="966"/>
      <c r="J39" s="966"/>
      <c r="K39" s="966"/>
      <c r="L39" s="966"/>
      <c r="M39" s="966"/>
      <c r="N39" s="966"/>
      <c r="O39" s="965"/>
      <c r="P39" s="965"/>
      <c r="Q39" s="965"/>
      <c r="R39" s="965"/>
      <c r="S39" s="965"/>
      <c r="T39" s="965"/>
      <c r="U39" s="962"/>
      <c r="V39" s="962"/>
      <c r="W39" s="962"/>
      <c r="X39" s="962"/>
      <c r="Y39" s="966"/>
      <c r="Z39" s="966"/>
      <c r="AA39" s="966"/>
      <c r="AB39" s="967"/>
      <c r="AC39" s="967"/>
      <c r="AD39" s="967"/>
      <c r="AE39" s="962"/>
      <c r="AF39" s="962"/>
      <c r="AG39" s="962"/>
      <c r="AH39" s="963"/>
    </row>
    <row r="40" spans="1:34" s="103" customFormat="1" ht="13.9" customHeight="1" x14ac:dyDescent="0.15">
      <c r="A40" s="226"/>
      <c r="B40" s="226"/>
      <c r="C40" s="227"/>
      <c r="D40" s="227"/>
      <c r="E40" s="227"/>
      <c r="F40" s="228"/>
      <c r="G40" s="228"/>
      <c r="H40" s="228"/>
      <c r="I40" s="229"/>
      <c r="J40" s="229"/>
      <c r="K40" s="229"/>
      <c r="L40" s="229"/>
      <c r="M40" s="229"/>
      <c r="N40" s="229"/>
      <c r="O40" s="230"/>
      <c r="P40" s="230"/>
      <c r="Q40" s="230"/>
      <c r="R40" s="230"/>
      <c r="S40" s="230"/>
      <c r="T40" s="230"/>
      <c r="U40" s="231"/>
      <c r="V40" s="231"/>
      <c r="W40" s="231"/>
      <c r="X40" s="231"/>
      <c r="Y40" s="229"/>
      <c r="Z40" s="229"/>
      <c r="AA40" s="229"/>
      <c r="AB40" s="232"/>
      <c r="AC40" s="232"/>
      <c r="AD40" s="232"/>
      <c r="AE40" s="231"/>
      <c r="AF40" s="231"/>
      <c r="AG40" s="231"/>
      <c r="AH40" s="231"/>
    </row>
    <row r="41" spans="1:34" s="103" customFormat="1" ht="13.9" customHeight="1" x14ac:dyDescent="0.15">
      <c r="A41" s="103" t="s">
        <v>1233</v>
      </c>
    </row>
    <row r="42" spans="1:34" ht="13.9" customHeight="1" x14ac:dyDescent="0.15">
      <c r="A42" s="223">
        <v>1</v>
      </c>
      <c r="B42" s="1006" t="s">
        <v>1166</v>
      </c>
      <c r="C42" s="1006"/>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row>
    <row r="43" spans="1:34" ht="13.9" customHeight="1" x14ac:dyDescent="0.15">
      <c r="A43" s="223">
        <v>2</v>
      </c>
      <c r="B43" s="1006" t="s">
        <v>1234</v>
      </c>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1006"/>
      <c r="AG43" s="1006"/>
      <c r="AH43" s="1006"/>
    </row>
    <row r="44" spans="1:34" ht="13.9" customHeight="1" x14ac:dyDescent="0.15">
      <c r="A44" s="223">
        <v>3</v>
      </c>
      <c r="B44" s="1006" t="s">
        <v>1235</v>
      </c>
      <c r="C44" s="100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c r="AH44" s="1006"/>
    </row>
    <row r="45" spans="1:34" ht="13.9" customHeight="1" x14ac:dyDescent="0.15">
      <c r="A45" s="224"/>
      <c r="B45" s="224"/>
      <c r="C45" s="964" t="s">
        <v>1296</v>
      </c>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row>
    <row r="46" spans="1:34" ht="13.9" customHeight="1" x14ac:dyDescent="0.15">
      <c r="A46" s="224"/>
      <c r="B46" s="224"/>
      <c r="C46" s="964"/>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row>
    <row r="47" spans="1:34" ht="13.9" customHeight="1" x14ac:dyDescent="0.15">
      <c r="A47" s="224"/>
      <c r="B47" s="224"/>
      <c r="C47" s="964" t="s">
        <v>1297</v>
      </c>
      <c r="D47" s="964"/>
      <c r="E47" s="964"/>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row>
    <row r="48" spans="1:34" ht="13.9" customHeight="1" x14ac:dyDescent="0.15">
      <c r="A48" s="224"/>
      <c r="B48" s="223"/>
      <c r="C48" s="964"/>
      <c r="D48" s="964"/>
      <c r="E48" s="964"/>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row>
    <row r="49" spans="1:36" ht="13.9" customHeight="1" x14ac:dyDescent="0.15">
      <c r="A49" s="225">
        <v>4</v>
      </c>
      <c r="B49" s="1006" t="s">
        <v>1171</v>
      </c>
      <c r="C49" s="1006"/>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6"/>
      <c r="AE49" s="1006"/>
      <c r="AF49" s="1006"/>
      <c r="AG49" s="1006"/>
      <c r="AH49" s="1006"/>
    </row>
    <row r="50" spans="1:36" ht="13.9" customHeight="1" x14ac:dyDescent="0.15">
      <c r="A50" s="224"/>
      <c r="B50" s="1006"/>
      <c r="C50" s="1006"/>
      <c r="D50" s="1006"/>
      <c r="E50" s="1006"/>
      <c r="F50" s="1006"/>
      <c r="G50" s="1006"/>
      <c r="H50" s="1006"/>
      <c r="I50" s="1006"/>
      <c r="J50" s="1006"/>
      <c r="K50" s="1006"/>
      <c r="L50" s="1006"/>
      <c r="M50" s="1006"/>
      <c r="N50" s="1006"/>
      <c r="O50" s="1006"/>
      <c r="P50" s="1006"/>
      <c r="Q50" s="1006"/>
      <c r="R50" s="1006"/>
      <c r="S50" s="1006"/>
      <c r="T50" s="1006"/>
      <c r="U50" s="1006"/>
      <c r="V50" s="1006"/>
      <c r="W50" s="1006"/>
      <c r="X50" s="1006"/>
      <c r="Y50" s="1006"/>
      <c r="Z50" s="1006"/>
      <c r="AA50" s="1006"/>
      <c r="AB50" s="1006"/>
      <c r="AC50" s="1006"/>
      <c r="AD50" s="1006"/>
      <c r="AE50" s="1006"/>
      <c r="AF50" s="1006"/>
      <c r="AG50" s="1006"/>
      <c r="AH50" s="1006"/>
    </row>
    <row r="51" spans="1:36" s="103" customFormat="1" ht="14.1" customHeight="1" x14ac:dyDescent="0.15">
      <c r="A51" s="98"/>
      <c r="B51" s="133"/>
      <c r="C51" s="133"/>
      <c r="D51" s="133"/>
      <c r="E51" s="133"/>
      <c r="F51" s="133"/>
      <c r="G51" s="133"/>
      <c r="H51" s="133"/>
      <c r="I51" s="133"/>
      <c r="J51" s="133"/>
      <c r="K51" s="133"/>
      <c r="L51" s="133"/>
      <c r="M51" s="133"/>
      <c r="N51" s="133"/>
      <c r="O51" s="133"/>
      <c r="P51" s="954" t="s">
        <v>1446</v>
      </c>
      <c r="Q51" s="954"/>
      <c r="R51" s="954"/>
      <c r="S51" s="954"/>
      <c r="T51" s="133"/>
      <c r="U51" s="133"/>
      <c r="V51" s="133"/>
      <c r="W51" s="133"/>
      <c r="X51" s="133"/>
      <c r="Y51" s="133"/>
      <c r="Z51" s="133"/>
      <c r="AA51" s="133"/>
      <c r="AB51" s="133"/>
      <c r="AC51" s="133"/>
      <c r="AD51" s="133"/>
      <c r="AE51" s="133"/>
      <c r="AF51" s="133"/>
      <c r="AG51" s="133"/>
      <c r="AH51" s="133"/>
      <c r="AI51" s="133"/>
      <c r="AJ51" s="133"/>
    </row>
    <row r="52" spans="1:36" s="103" customFormat="1" ht="14.1" customHeight="1" x14ac:dyDescent="0.15"/>
    <row r="53" spans="1:36" s="103" customFormat="1" ht="14.1" customHeight="1" thickBot="1" x14ac:dyDescent="0.2">
      <c r="B53" s="103" t="s">
        <v>1164</v>
      </c>
    </row>
    <row r="54" spans="1:36" s="103" customFormat="1" ht="14.1" customHeight="1" x14ac:dyDescent="0.15">
      <c r="A54" s="987" t="s">
        <v>1220</v>
      </c>
      <c r="B54" s="988"/>
      <c r="C54" s="991" t="s">
        <v>1229</v>
      </c>
      <c r="D54" s="992"/>
      <c r="E54" s="993"/>
      <c r="F54" s="991" t="s">
        <v>1230</v>
      </c>
      <c r="G54" s="992"/>
      <c r="H54" s="993"/>
      <c r="I54" s="997" t="s">
        <v>1231</v>
      </c>
      <c r="J54" s="997"/>
      <c r="K54" s="997"/>
      <c r="L54" s="997"/>
      <c r="M54" s="997"/>
      <c r="N54" s="997"/>
      <c r="O54" s="999" t="s">
        <v>1232</v>
      </c>
      <c r="P54" s="999"/>
      <c r="Q54" s="999"/>
      <c r="R54" s="999"/>
      <c r="S54" s="999"/>
      <c r="T54" s="999"/>
      <c r="U54" s="999"/>
      <c r="V54" s="999"/>
      <c r="W54" s="999"/>
      <c r="X54" s="999"/>
      <c r="Y54" s="999"/>
      <c r="Z54" s="999"/>
      <c r="AA54" s="999"/>
      <c r="AB54" s="999"/>
      <c r="AC54" s="999"/>
      <c r="AD54" s="999"/>
      <c r="AE54" s="999"/>
      <c r="AF54" s="999"/>
      <c r="AG54" s="999"/>
      <c r="AH54" s="1000"/>
    </row>
    <row r="55" spans="1:36" s="103" customFormat="1" ht="14.1" customHeight="1" x14ac:dyDescent="0.15">
      <c r="A55" s="989"/>
      <c r="B55" s="990"/>
      <c r="C55" s="994"/>
      <c r="D55" s="995"/>
      <c r="E55" s="996"/>
      <c r="F55" s="994"/>
      <c r="G55" s="995"/>
      <c r="H55" s="996"/>
      <c r="I55" s="998"/>
      <c r="J55" s="998"/>
      <c r="K55" s="998"/>
      <c r="L55" s="998"/>
      <c r="M55" s="998"/>
      <c r="N55" s="998"/>
      <c r="O55" s="1001" t="s">
        <v>1223</v>
      </c>
      <c r="P55" s="1001"/>
      <c r="Q55" s="1001"/>
      <c r="R55" s="1001"/>
      <c r="S55" s="1001"/>
      <c r="T55" s="1001"/>
      <c r="U55" s="1001"/>
      <c r="V55" s="1001"/>
      <c r="W55" s="1001"/>
      <c r="X55" s="1001"/>
      <c r="Y55" s="1001" t="s">
        <v>1224</v>
      </c>
      <c r="Z55" s="1001"/>
      <c r="AA55" s="1001"/>
      <c r="AB55" s="1001"/>
      <c r="AC55" s="1001"/>
      <c r="AD55" s="1001"/>
      <c r="AE55" s="1001"/>
      <c r="AF55" s="1001"/>
      <c r="AG55" s="1001"/>
      <c r="AH55" s="1002"/>
    </row>
    <row r="56" spans="1:36" s="103" customFormat="1" ht="14.1" customHeight="1" x14ac:dyDescent="0.15">
      <c r="A56" s="989"/>
      <c r="B56" s="990"/>
      <c r="C56" s="994"/>
      <c r="D56" s="995"/>
      <c r="E56" s="996"/>
      <c r="F56" s="994"/>
      <c r="G56" s="995"/>
      <c r="H56" s="996"/>
      <c r="I56" s="998"/>
      <c r="J56" s="998"/>
      <c r="K56" s="998"/>
      <c r="L56" s="998"/>
      <c r="M56" s="998"/>
      <c r="N56" s="998"/>
      <c r="O56" s="1001"/>
      <c r="P56" s="1001"/>
      <c r="Q56" s="1001"/>
      <c r="R56" s="1001"/>
      <c r="S56" s="1001"/>
      <c r="T56" s="1001"/>
      <c r="U56" s="1001"/>
      <c r="V56" s="1001"/>
      <c r="W56" s="1001"/>
      <c r="X56" s="1001"/>
      <c r="Y56" s="1001"/>
      <c r="Z56" s="1001"/>
      <c r="AA56" s="1001"/>
      <c r="AB56" s="1001"/>
      <c r="AC56" s="1001"/>
      <c r="AD56" s="1001"/>
      <c r="AE56" s="1001"/>
      <c r="AF56" s="1001"/>
      <c r="AG56" s="1001"/>
      <c r="AH56" s="1002"/>
    </row>
    <row r="57" spans="1:36" s="103" customFormat="1" ht="14.1" customHeight="1" x14ac:dyDescent="0.15">
      <c r="A57" s="989"/>
      <c r="B57" s="990"/>
      <c r="C57" s="136"/>
      <c r="D57" s="137"/>
      <c r="E57" s="138"/>
      <c r="F57" s="994"/>
      <c r="G57" s="995"/>
      <c r="H57" s="996"/>
      <c r="I57" s="1003" t="s">
        <v>1221</v>
      </c>
      <c r="J57" s="1004"/>
      <c r="K57" s="1005"/>
      <c r="L57" s="1003" t="s">
        <v>1222</v>
      </c>
      <c r="M57" s="1004"/>
      <c r="N57" s="1005"/>
      <c r="O57" s="981" t="s">
        <v>1133</v>
      </c>
      <c r="P57" s="981"/>
      <c r="Q57" s="981"/>
      <c r="R57" s="981" t="s">
        <v>1135</v>
      </c>
      <c r="S57" s="981"/>
      <c r="T57" s="981"/>
      <c r="U57" s="983" t="s">
        <v>1136</v>
      </c>
      <c r="V57" s="983"/>
      <c r="W57" s="983"/>
      <c r="X57" s="983"/>
      <c r="Y57" s="981" t="s">
        <v>1142</v>
      </c>
      <c r="Z57" s="981"/>
      <c r="AA57" s="981"/>
      <c r="AB57" s="981" t="s">
        <v>1144</v>
      </c>
      <c r="AC57" s="981"/>
      <c r="AD57" s="981"/>
      <c r="AE57" s="983" t="s">
        <v>1136</v>
      </c>
      <c r="AF57" s="983"/>
      <c r="AG57" s="983"/>
      <c r="AH57" s="984"/>
    </row>
    <row r="58" spans="1:36" s="103" customFormat="1" ht="14.1" customHeight="1" x14ac:dyDescent="0.15">
      <c r="A58" s="989"/>
      <c r="B58" s="990"/>
      <c r="C58" s="136"/>
      <c r="D58" s="137"/>
      <c r="E58" s="138"/>
      <c r="F58" s="136"/>
      <c r="G58" s="137"/>
      <c r="H58" s="138"/>
      <c r="I58" s="1003"/>
      <c r="J58" s="1004"/>
      <c r="K58" s="1005"/>
      <c r="L58" s="1003"/>
      <c r="M58" s="1004"/>
      <c r="N58" s="1005"/>
      <c r="O58" s="981"/>
      <c r="P58" s="981"/>
      <c r="Q58" s="981"/>
      <c r="R58" s="981"/>
      <c r="S58" s="981"/>
      <c r="T58" s="981"/>
      <c r="U58" s="983"/>
      <c r="V58" s="983"/>
      <c r="W58" s="983"/>
      <c r="X58" s="983"/>
      <c r="Y58" s="981"/>
      <c r="Z58" s="981"/>
      <c r="AA58" s="981"/>
      <c r="AB58" s="981"/>
      <c r="AC58" s="981"/>
      <c r="AD58" s="981"/>
      <c r="AE58" s="983"/>
      <c r="AF58" s="983"/>
      <c r="AG58" s="983"/>
      <c r="AH58" s="984"/>
    </row>
    <row r="59" spans="1:36" s="103" customFormat="1" ht="14.1" customHeight="1" x14ac:dyDescent="0.15">
      <c r="A59" s="989"/>
      <c r="B59" s="990"/>
      <c r="C59" s="136"/>
      <c r="D59" s="137"/>
      <c r="E59" s="138"/>
      <c r="F59" s="136"/>
      <c r="G59" s="137"/>
      <c r="H59" s="138"/>
      <c r="I59" s="1003"/>
      <c r="J59" s="1004"/>
      <c r="K59" s="1005"/>
      <c r="L59" s="1003"/>
      <c r="M59" s="1004"/>
      <c r="N59" s="1005"/>
      <c r="O59" s="981"/>
      <c r="P59" s="981"/>
      <c r="Q59" s="981"/>
      <c r="R59" s="981"/>
      <c r="S59" s="981"/>
      <c r="T59" s="981"/>
      <c r="U59" s="983"/>
      <c r="V59" s="983"/>
      <c r="W59" s="983"/>
      <c r="X59" s="983"/>
      <c r="Y59" s="981"/>
      <c r="Z59" s="981"/>
      <c r="AA59" s="981"/>
      <c r="AB59" s="981"/>
      <c r="AC59" s="981"/>
      <c r="AD59" s="981"/>
      <c r="AE59" s="983"/>
      <c r="AF59" s="983"/>
      <c r="AG59" s="983"/>
      <c r="AH59" s="984"/>
    </row>
    <row r="60" spans="1:36" s="103" customFormat="1" ht="14.1" customHeight="1" x14ac:dyDescent="0.15">
      <c r="A60" s="989"/>
      <c r="B60" s="990"/>
      <c r="C60" s="136"/>
      <c r="D60" s="137"/>
      <c r="E60" s="138"/>
      <c r="F60" s="136"/>
      <c r="G60" s="137"/>
      <c r="H60" s="138"/>
      <c r="I60" s="1003"/>
      <c r="J60" s="1004"/>
      <c r="K60" s="1005"/>
      <c r="L60" s="1003"/>
      <c r="M60" s="1004"/>
      <c r="N60" s="1005"/>
      <c r="O60" s="982"/>
      <c r="P60" s="982"/>
      <c r="Q60" s="982"/>
      <c r="R60" s="982"/>
      <c r="S60" s="982"/>
      <c r="T60" s="982"/>
      <c r="U60" s="983"/>
      <c r="V60" s="983"/>
      <c r="W60" s="983"/>
      <c r="X60" s="983"/>
      <c r="Y60" s="982"/>
      <c r="Z60" s="982"/>
      <c r="AA60" s="982"/>
      <c r="AB60" s="982"/>
      <c r="AC60" s="982"/>
      <c r="AD60" s="982"/>
      <c r="AE60" s="983"/>
      <c r="AF60" s="983"/>
      <c r="AG60" s="983"/>
      <c r="AH60" s="984"/>
    </row>
    <row r="61" spans="1:36" s="103" customFormat="1" ht="14.1" customHeight="1" x14ac:dyDescent="0.15">
      <c r="A61" s="989"/>
      <c r="B61" s="990"/>
      <c r="C61" s="139"/>
      <c r="D61" s="140"/>
      <c r="E61" s="141"/>
      <c r="F61" s="985" t="s">
        <v>1225</v>
      </c>
      <c r="G61" s="985"/>
      <c r="H61" s="985"/>
      <c r="I61" s="985" t="s">
        <v>1226</v>
      </c>
      <c r="J61" s="985"/>
      <c r="K61" s="985"/>
      <c r="L61" s="985" t="s">
        <v>1226</v>
      </c>
      <c r="M61" s="985"/>
      <c r="N61" s="985"/>
      <c r="O61" s="985" t="s">
        <v>1227</v>
      </c>
      <c r="P61" s="985"/>
      <c r="Q61" s="985"/>
      <c r="R61" s="985" t="s">
        <v>1227</v>
      </c>
      <c r="S61" s="985"/>
      <c r="T61" s="985"/>
      <c r="U61" s="983"/>
      <c r="V61" s="983"/>
      <c r="W61" s="983"/>
      <c r="X61" s="983"/>
      <c r="Y61" s="985" t="s">
        <v>1228</v>
      </c>
      <c r="Z61" s="985"/>
      <c r="AA61" s="985"/>
      <c r="AB61" s="986"/>
      <c r="AC61" s="986"/>
      <c r="AD61" s="986"/>
      <c r="AE61" s="983"/>
      <c r="AF61" s="983"/>
      <c r="AG61" s="983"/>
      <c r="AH61" s="984"/>
    </row>
    <row r="62" spans="1:36" s="103" customFormat="1" ht="20.100000000000001" customHeight="1" x14ac:dyDescent="0.15">
      <c r="A62" s="974">
        <v>26</v>
      </c>
      <c r="B62" s="975"/>
      <c r="C62" s="976"/>
      <c r="D62" s="976"/>
      <c r="E62" s="976"/>
      <c r="F62" s="977"/>
      <c r="G62" s="977"/>
      <c r="H62" s="977"/>
      <c r="I62" s="978"/>
      <c r="J62" s="978"/>
      <c r="K62" s="978"/>
      <c r="L62" s="978"/>
      <c r="M62" s="978"/>
      <c r="N62" s="978"/>
      <c r="O62" s="979"/>
      <c r="P62" s="979"/>
      <c r="Q62" s="979"/>
      <c r="R62" s="979"/>
      <c r="S62" s="979"/>
      <c r="T62" s="979"/>
      <c r="U62" s="972"/>
      <c r="V62" s="972"/>
      <c r="W62" s="972"/>
      <c r="X62" s="972"/>
      <c r="Y62" s="978"/>
      <c r="Z62" s="978"/>
      <c r="AA62" s="978"/>
      <c r="AB62" s="980"/>
      <c r="AC62" s="980"/>
      <c r="AD62" s="980"/>
      <c r="AE62" s="972"/>
      <c r="AF62" s="972"/>
      <c r="AG62" s="972"/>
      <c r="AH62" s="973"/>
    </row>
    <row r="63" spans="1:36" s="103" customFormat="1" ht="20.100000000000001" customHeight="1" x14ac:dyDescent="0.15">
      <c r="A63" s="974">
        <v>27</v>
      </c>
      <c r="B63" s="975"/>
      <c r="C63" s="976"/>
      <c r="D63" s="976"/>
      <c r="E63" s="976"/>
      <c r="F63" s="977"/>
      <c r="G63" s="977"/>
      <c r="H63" s="977"/>
      <c r="I63" s="978"/>
      <c r="J63" s="978"/>
      <c r="K63" s="978"/>
      <c r="L63" s="978"/>
      <c r="M63" s="978"/>
      <c r="N63" s="978"/>
      <c r="O63" s="979"/>
      <c r="P63" s="979"/>
      <c r="Q63" s="979"/>
      <c r="R63" s="979"/>
      <c r="S63" s="979"/>
      <c r="T63" s="979"/>
      <c r="U63" s="972"/>
      <c r="V63" s="972"/>
      <c r="W63" s="972"/>
      <c r="X63" s="972"/>
      <c r="Y63" s="978"/>
      <c r="Z63" s="978"/>
      <c r="AA63" s="978"/>
      <c r="AB63" s="980"/>
      <c r="AC63" s="980"/>
      <c r="AD63" s="980"/>
      <c r="AE63" s="972"/>
      <c r="AF63" s="972"/>
      <c r="AG63" s="972"/>
      <c r="AH63" s="973"/>
    </row>
    <row r="64" spans="1:36" s="103" customFormat="1" ht="20.100000000000001" customHeight="1" x14ac:dyDescent="0.15">
      <c r="A64" s="974">
        <v>28</v>
      </c>
      <c r="B64" s="975"/>
      <c r="C64" s="976"/>
      <c r="D64" s="976"/>
      <c r="E64" s="976"/>
      <c r="F64" s="977"/>
      <c r="G64" s="977"/>
      <c r="H64" s="977"/>
      <c r="I64" s="978"/>
      <c r="J64" s="978"/>
      <c r="K64" s="978"/>
      <c r="L64" s="978"/>
      <c r="M64" s="978"/>
      <c r="N64" s="978"/>
      <c r="O64" s="979"/>
      <c r="P64" s="979"/>
      <c r="Q64" s="979"/>
      <c r="R64" s="979"/>
      <c r="S64" s="979"/>
      <c r="T64" s="979"/>
      <c r="U64" s="972"/>
      <c r="V64" s="972"/>
      <c r="W64" s="972"/>
      <c r="X64" s="972"/>
      <c r="Y64" s="978"/>
      <c r="Z64" s="978"/>
      <c r="AA64" s="978"/>
      <c r="AB64" s="980"/>
      <c r="AC64" s="980"/>
      <c r="AD64" s="980"/>
      <c r="AE64" s="972"/>
      <c r="AF64" s="972"/>
      <c r="AG64" s="972"/>
      <c r="AH64" s="973"/>
    </row>
    <row r="65" spans="1:34" s="103" customFormat="1" ht="20.100000000000001" customHeight="1" x14ac:dyDescent="0.15">
      <c r="A65" s="974">
        <v>29</v>
      </c>
      <c r="B65" s="975"/>
      <c r="C65" s="976"/>
      <c r="D65" s="976"/>
      <c r="E65" s="976"/>
      <c r="F65" s="977"/>
      <c r="G65" s="977"/>
      <c r="H65" s="977"/>
      <c r="I65" s="978"/>
      <c r="J65" s="978"/>
      <c r="K65" s="978"/>
      <c r="L65" s="978"/>
      <c r="M65" s="978"/>
      <c r="N65" s="978"/>
      <c r="O65" s="979"/>
      <c r="P65" s="979"/>
      <c r="Q65" s="979"/>
      <c r="R65" s="979"/>
      <c r="S65" s="979"/>
      <c r="T65" s="979"/>
      <c r="U65" s="972"/>
      <c r="V65" s="972"/>
      <c r="W65" s="972"/>
      <c r="X65" s="972"/>
      <c r="Y65" s="978"/>
      <c r="Z65" s="978"/>
      <c r="AA65" s="978"/>
      <c r="AB65" s="980"/>
      <c r="AC65" s="980"/>
      <c r="AD65" s="980"/>
      <c r="AE65" s="972"/>
      <c r="AF65" s="972"/>
      <c r="AG65" s="972"/>
      <c r="AH65" s="973"/>
    </row>
    <row r="66" spans="1:34" s="103" customFormat="1" ht="20.100000000000001" customHeight="1" x14ac:dyDescent="0.15">
      <c r="A66" s="974">
        <v>30</v>
      </c>
      <c r="B66" s="975"/>
      <c r="C66" s="976"/>
      <c r="D66" s="976"/>
      <c r="E66" s="976"/>
      <c r="F66" s="977"/>
      <c r="G66" s="977"/>
      <c r="H66" s="977"/>
      <c r="I66" s="978"/>
      <c r="J66" s="978"/>
      <c r="K66" s="978"/>
      <c r="L66" s="978"/>
      <c r="M66" s="978"/>
      <c r="N66" s="978"/>
      <c r="O66" s="979"/>
      <c r="P66" s="979"/>
      <c r="Q66" s="979"/>
      <c r="R66" s="979"/>
      <c r="S66" s="979"/>
      <c r="T66" s="979"/>
      <c r="U66" s="972"/>
      <c r="V66" s="972"/>
      <c r="W66" s="972"/>
      <c r="X66" s="972"/>
      <c r="Y66" s="978"/>
      <c r="Z66" s="978"/>
      <c r="AA66" s="978"/>
      <c r="AB66" s="980"/>
      <c r="AC66" s="980"/>
      <c r="AD66" s="980"/>
      <c r="AE66" s="972"/>
      <c r="AF66" s="972"/>
      <c r="AG66" s="972"/>
      <c r="AH66" s="973"/>
    </row>
    <row r="67" spans="1:34" s="103" customFormat="1" ht="20.100000000000001" customHeight="1" x14ac:dyDescent="0.15">
      <c r="A67" s="974">
        <v>31</v>
      </c>
      <c r="B67" s="975"/>
      <c r="C67" s="976"/>
      <c r="D67" s="976"/>
      <c r="E67" s="976"/>
      <c r="F67" s="977"/>
      <c r="G67" s="977"/>
      <c r="H67" s="977"/>
      <c r="I67" s="978"/>
      <c r="J67" s="978"/>
      <c r="K67" s="978"/>
      <c r="L67" s="978"/>
      <c r="M67" s="978"/>
      <c r="N67" s="978"/>
      <c r="O67" s="979"/>
      <c r="P67" s="979"/>
      <c r="Q67" s="979"/>
      <c r="R67" s="979"/>
      <c r="S67" s="979"/>
      <c r="T67" s="979"/>
      <c r="U67" s="972"/>
      <c r="V67" s="972"/>
      <c r="W67" s="972"/>
      <c r="X67" s="972"/>
      <c r="Y67" s="978"/>
      <c r="Z67" s="978"/>
      <c r="AA67" s="978"/>
      <c r="AB67" s="980"/>
      <c r="AC67" s="980"/>
      <c r="AD67" s="980"/>
      <c r="AE67" s="972"/>
      <c r="AF67" s="972"/>
      <c r="AG67" s="972"/>
      <c r="AH67" s="973"/>
    </row>
    <row r="68" spans="1:34" s="103" customFormat="1" ht="20.100000000000001" customHeight="1" x14ac:dyDescent="0.15">
      <c r="A68" s="974">
        <v>32</v>
      </c>
      <c r="B68" s="975"/>
      <c r="C68" s="976"/>
      <c r="D68" s="976"/>
      <c r="E68" s="976"/>
      <c r="F68" s="977"/>
      <c r="G68" s="977"/>
      <c r="H68" s="977"/>
      <c r="I68" s="978"/>
      <c r="J68" s="978"/>
      <c r="K68" s="978"/>
      <c r="L68" s="978"/>
      <c r="M68" s="978"/>
      <c r="N68" s="978"/>
      <c r="O68" s="979"/>
      <c r="P68" s="979"/>
      <c r="Q68" s="979"/>
      <c r="R68" s="979"/>
      <c r="S68" s="979"/>
      <c r="T68" s="979"/>
      <c r="U68" s="972"/>
      <c r="V68" s="972"/>
      <c r="W68" s="972"/>
      <c r="X68" s="972"/>
      <c r="Y68" s="978"/>
      <c r="Z68" s="978"/>
      <c r="AA68" s="978"/>
      <c r="AB68" s="980"/>
      <c r="AC68" s="980"/>
      <c r="AD68" s="980"/>
      <c r="AE68" s="972"/>
      <c r="AF68" s="972"/>
      <c r="AG68" s="972"/>
      <c r="AH68" s="973"/>
    </row>
    <row r="69" spans="1:34" s="103" customFormat="1" ht="20.100000000000001" customHeight="1" x14ac:dyDescent="0.15">
      <c r="A69" s="974">
        <v>33</v>
      </c>
      <c r="B69" s="975"/>
      <c r="C69" s="976"/>
      <c r="D69" s="976"/>
      <c r="E69" s="976"/>
      <c r="F69" s="977"/>
      <c r="G69" s="977"/>
      <c r="H69" s="977"/>
      <c r="I69" s="978"/>
      <c r="J69" s="978"/>
      <c r="K69" s="978"/>
      <c r="L69" s="978"/>
      <c r="M69" s="978"/>
      <c r="N69" s="978"/>
      <c r="O69" s="979"/>
      <c r="P69" s="979"/>
      <c r="Q69" s="979"/>
      <c r="R69" s="979"/>
      <c r="S69" s="979"/>
      <c r="T69" s="979"/>
      <c r="U69" s="972"/>
      <c r="V69" s="972"/>
      <c r="W69" s="972"/>
      <c r="X69" s="972"/>
      <c r="Y69" s="978"/>
      <c r="Z69" s="978"/>
      <c r="AA69" s="978"/>
      <c r="AB69" s="980"/>
      <c r="AC69" s="980"/>
      <c r="AD69" s="980"/>
      <c r="AE69" s="972"/>
      <c r="AF69" s="972"/>
      <c r="AG69" s="972"/>
      <c r="AH69" s="973"/>
    </row>
    <row r="70" spans="1:34" s="103" customFormat="1" ht="20.100000000000001" customHeight="1" x14ac:dyDescent="0.15">
      <c r="A70" s="974">
        <v>34</v>
      </c>
      <c r="B70" s="975"/>
      <c r="C70" s="976"/>
      <c r="D70" s="976"/>
      <c r="E70" s="976"/>
      <c r="F70" s="977"/>
      <c r="G70" s="977"/>
      <c r="H70" s="977"/>
      <c r="I70" s="978"/>
      <c r="J70" s="978"/>
      <c r="K70" s="978"/>
      <c r="L70" s="978"/>
      <c r="M70" s="978"/>
      <c r="N70" s="978"/>
      <c r="O70" s="979"/>
      <c r="P70" s="979"/>
      <c r="Q70" s="979"/>
      <c r="R70" s="979"/>
      <c r="S70" s="979"/>
      <c r="T70" s="979"/>
      <c r="U70" s="972"/>
      <c r="V70" s="972"/>
      <c r="W70" s="972"/>
      <c r="X70" s="972"/>
      <c r="Y70" s="978"/>
      <c r="Z70" s="978"/>
      <c r="AA70" s="978"/>
      <c r="AB70" s="980"/>
      <c r="AC70" s="980"/>
      <c r="AD70" s="980"/>
      <c r="AE70" s="972"/>
      <c r="AF70" s="972"/>
      <c r="AG70" s="972"/>
      <c r="AH70" s="973"/>
    </row>
    <row r="71" spans="1:34" s="103" customFormat="1" ht="20.100000000000001" customHeight="1" x14ac:dyDescent="0.15">
      <c r="A71" s="974">
        <v>35</v>
      </c>
      <c r="B71" s="975"/>
      <c r="C71" s="976"/>
      <c r="D71" s="976"/>
      <c r="E71" s="976"/>
      <c r="F71" s="977"/>
      <c r="G71" s="977"/>
      <c r="H71" s="977"/>
      <c r="I71" s="978"/>
      <c r="J71" s="978"/>
      <c r="K71" s="978"/>
      <c r="L71" s="978"/>
      <c r="M71" s="978"/>
      <c r="N71" s="978"/>
      <c r="O71" s="979"/>
      <c r="P71" s="979"/>
      <c r="Q71" s="979"/>
      <c r="R71" s="979"/>
      <c r="S71" s="979"/>
      <c r="T71" s="979"/>
      <c r="U71" s="972"/>
      <c r="V71" s="972"/>
      <c r="W71" s="972"/>
      <c r="X71" s="972"/>
      <c r="Y71" s="978"/>
      <c r="Z71" s="978"/>
      <c r="AA71" s="978"/>
      <c r="AB71" s="980"/>
      <c r="AC71" s="980"/>
      <c r="AD71" s="980"/>
      <c r="AE71" s="972"/>
      <c r="AF71" s="972"/>
      <c r="AG71" s="972"/>
      <c r="AH71" s="973"/>
    </row>
    <row r="72" spans="1:34" s="103" customFormat="1" ht="20.100000000000001" customHeight="1" x14ac:dyDescent="0.15">
      <c r="A72" s="974">
        <v>36</v>
      </c>
      <c r="B72" s="975"/>
      <c r="C72" s="976"/>
      <c r="D72" s="976"/>
      <c r="E72" s="976"/>
      <c r="F72" s="977"/>
      <c r="G72" s="977"/>
      <c r="H72" s="977"/>
      <c r="I72" s="978"/>
      <c r="J72" s="978"/>
      <c r="K72" s="978"/>
      <c r="L72" s="978"/>
      <c r="M72" s="978"/>
      <c r="N72" s="978"/>
      <c r="O72" s="979"/>
      <c r="P72" s="979"/>
      <c r="Q72" s="979"/>
      <c r="R72" s="979"/>
      <c r="S72" s="979"/>
      <c r="T72" s="979"/>
      <c r="U72" s="972"/>
      <c r="V72" s="972"/>
      <c r="W72" s="972"/>
      <c r="X72" s="972"/>
      <c r="Y72" s="978"/>
      <c r="Z72" s="978"/>
      <c r="AA72" s="978"/>
      <c r="AB72" s="980"/>
      <c r="AC72" s="980"/>
      <c r="AD72" s="980"/>
      <c r="AE72" s="972"/>
      <c r="AF72" s="972"/>
      <c r="AG72" s="972"/>
      <c r="AH72" s="973"/>
    </row>
    <row r="73" spans="1:34" s="103" customFormat="1" ht="20.100000000000001" customHeight="1" x14ac:dyDescent="0.15">
      <c r="A73" s="974">
        <v>37</v>
      </c>
      <c r="B73" s="975"/>
      <c r="C73" s="976"/>
      <c r="D73" s="976"/>
      <c r="E73" s="976"/>
      <c r="F73" s="977"/>
      <c r="G73" s="977"/>
      <c r="H73" s="977"/>
      <c r="I73" s="978"/>
      <c r="J73" s="978"/>
      <c r="K73" s="978"/>
      <c r="L73" s="978"/>
      <c r="M73" s="978"/>
      <c r="N73" s="978"/>
      <c r="O73" s="979"/>
      <c r="P73" s="979"/>
      <c r="Q73" s="979"/>
      <c r="R73" s="979"/>
      <c r="S73" s="979"/>
      <c r="T73" s="979"/>
      <c r="U73" s="972"/>
      <c r="V73" s="972"/>
      <c r="W73" s="972"/>
      <c r="X73" s="972"/>
      <c r="Y73" s="978"/>
      <c r="Z73" s="978"/>
      <c r="AA73" s="978"/>
      <c r="AB73" s="980"/>
      <c r="AC73" s="980"/>
      <c r="AD73" s="980"/>
      <c r="AE73" s="972"/>
      <c r="AF73" s="972"/>
      <c r="AG73" s="972"/>
      <c r="AH73" s="973"/>
    </row>
    <row r="74" spans="1:34" s="103" customFormat="1" ht="20.100000000000001" customHeight="1" x14ac:dyDescent="0.15">
      <c r="A74" s="974">
        <v>38</v>
      </c>
      <c r="B74" s="975"/>
      <c r="C74" s="976"/>
      <c r="D74" s="976"/>
      <c r="E74" s="976"/>
      <c r="F74" s="977"/>
      <c r="G74" s="977"/>
      <c r="H74" s="977"/>
      <c r="I74" s="978"/>
      <c r="J74" s="978"/>
      <c r="K74" s="978"/>
      <c r="L74" s="978"/>
      <c r="M74" s="978"/>
      <c r="N74" s="978"/>
      <c r="O74" s="979"/>
      <c r="P74" s="979"/>
      <c r="Q74" s="979"/>
      <c r="R74" s="979"/>
      <c r="S74" s="979"/>
      <c r="T74" s="979"/>
      <c r="U74" s="972"/>
      <c r="V74" s="972"/>
      <c r="W74" s="972"/>
      <c r="X74" s="972"/>
      <c r="Y74" s="978"/>
      <c r="Z74" s="978"/>
      <c r="AA74" s="978"/>
      <c r="AB74" s="980"/>
      <c r="AC74" s="980"/>
      <c r="AD74" s="980"/>
      <c r="AE74" s="972"/>
      <c r="AF74" s="972"/>
      <c r="AG74" s="972"/>
      <c r="AH74" s="973"/>
    </row>
    <row r="75" spans="1:34" s="103" customFormat="1" ht="20.100000000000001" customHeight="1" x14ac:dyDescent="0.15">
      <c r="A75" s="974">
        <v>39</v>
      </c>
      <c r="B75" s="975"/>
      <c r="C75" s="976"/>
      <c r="D75" s="976"/>
      <c r="E75" s="976"/>
      <c r="F75" s="977"/>
      <c r="G75" s="977"/>
      <c r="H75" s="977"/>
      <c r="I75" s="978"/>
      <c r="J75" s="978"/>
      <c r="K75" s="978"/>
      <c r="L75" s="978"/>
      <c r="M75" s="978"/>
      <c r="N75" s="978"/>
      <c r="O75" s="979"/>
      <c r="P75" s="979"/>
      <c r="Q75" s="979"/>
      <c r="R75" s="979"/>
      <c r="S75" s="979"/>
      <c r="T75" s="979"/>
      <c r="U75" s="972"/>
      <c r="V75" s="972"/>
      <c r="W75" s="972"/>
      <c r="X75" s="972"/>
      <c r="Y75" s="978"/>
      <c r="Z75" s="978"/>
      <c r="AA75" s="978"/>
      <c r="AB75" s="980"/>
      <c r="AC75" s="980"/>
      <c r="AD75" s="980"/>
      <c r="AE75" s="972"/>
      <c r="AF75" s="972"/>
      <c r="AG75" s="972"/>
      <c r="AH75" s="973"/>
    </row>
    <row r="76" spans="1:34" s="103" customFormat="1" ht="20.100000000000001" customHeight="1" x14ac:dyDescent="0.15">
      <c r="A76" s="974">
        <v>40</v>
      </c>
      <c r="B76" s="975"/>
      <c r="C76" s="976"/>
      <c r="D76" s="976"/>
      <c r="E76" s="976"/>
      <c r="F76" s="977"/>
      <c r="G76" s="977"/>
      <c r="H76" s="977"/>
      <c r="I76" s="978"/>
      <c r="J76" s="978"/>
      <c r="K76" s="978"/>
      <c r="L76" s="978"/>
      <c r="M76" s="978"/>
      <c r="N76" s="978"/>
      <c r="O76" s="979"/>
      <c r="P76" s="979"/>
      <c r="Q76" s="979"/>
      <c r="R76" s="979"/>
      <c r="S76" s="979"/>
      <c r="T76" s="979"/>
      <c r="U76" s="972"/>
      <c r="V76" s="972"/>
      <c r="W76" s="972"/>
      <c r="X76" s="972"/>
      <c r="Y76" s="978"/>
      <c r="Z76" s="978"/>
      <c r="AA76" s="978"/>
      <c r="AB76" s="980"/>
      <c r="AC76" s="980"/>
      <c r="AD76" s="980"/>
      <c r="AE76" s="972"/>
      <c r="AF76" s="972"/>
      <c r="AG76" s="972"/>
      <c r="AH76" s="973"/>
    </row>
    <row r="77" spans="1:34" s="103" customFormat="1" ht="20.100000000000001" customHeight="1" x14ac:dyDescent="0.15">
      <c r="A77" s="974">
        <v>41</v>
      </c>
      <c r="B77" s="975"/>
      <c r="C77" s="976"/>
      <c r="D77" s="976"/>
      <c r="E77" s="976"/>
      <c r="F77" s="977"/>
      <c r="G77" s="977"/>
      <c r="H77" s="977"/>
      <c r="I77" s="978"/>
      <c r="J77" s="978"/>
      <c r="K77" s="978"/>
      <c r="L77" s="978"/>
      <c r="M77" s="978"/>
      <c r="N77" s="978"/>
      <c r="O77" s="979"/>
      <c r="P77" s="979"/>
      <c r="Q77" s="979"/>
      <c r="R77" s="979"/>
      <c r="S77" s="979"/>
      <c r="T77" s="979"/>
      <c r="U77" s="972"/>
      <c r="V77" s="972"/>
      <c r="W77" s="972"/>
      <c r="X77" s="972"/>
      <c r="Y77" s="978"/>
      <c r="Z77" s="978"/>
      <c r="AA77" s="978"/>
      <c r="AB77" s="980"/>
      <c r="AC77" s="980"/>
      <c r="AD77" s="980"/>
      <c r="AE77" s="972"/>
      <c r="AF77" s="972"/>
      <c r="AG77" s="972"/>
      <c r="AH77" s="973"/>
    </row>
    <row r="78" spans="1:34" s="103" customFormat="1" ht="20.100000000000001" customHeight="1" x14ac:dyDescent="0.15">
      <c r="A78" s="974">
        <v>42</v>
      </c>
      <c r="B78" s="975"/>
      <c r="C78" s="976"/>
      <c r="D78" s="976"/>
      <c r="E78" s="976"/>
      <c r="F78" s="977"/>
      <c r="G78" s="977"/>
      <c r="H78" s="977"/>
      <c r="I78" s="978"/>
      <c r="J78" s="978"/>
      <c r="K78" s="978"/>
      <c r="L78" s="978"/>
      <c r="M78" s="978"/>
      <c r="N78" s="978"/>
      <c r="O78" s="979"/>
      <c r="P78" s="979"/>
      <c r="Q78" s="979"/>
      <c r="R78" s="979"/>
      <c r="S78" s="979"/>
      <c r="T78" s="979"/>
      <c r="U78" s="972"/>
      <c r="V78" s="972"/>
      <c r="W78" s="972"/>
      <c r="X78" s="972"/>
      <c r="Y78" s="978"/>
      <c r="Z78" s="978"/>
      <c r="AA78" s="978"/>
      <c r="AB78" s="980"/>
      <c r="AC78" s="980"/>
      <c r="AD78" s="980"/>
      <c r="AE78" s="972"/>
      <c r="AF78" s="972"/>
      <c r="AG78" s="972"/>
      <c r="AH78" s="973"/>
    </row>
    <row r="79" spans="1:34" s="103" customFormat="1" ht="20.100000000000001" customHeight="1" x14ac:dyDescent="0.15">
      <c r="A79" s="974">
        <v>43</v>
      </c>
      <c r="B79" s="975"/>
      <c r="C79" s="976"/>
      <c r="D79" s="976"/>
      <c r="E79" s="976"/>
      <c r="F79" s="977"/>
      <c r="G79" s="977"/>
      <c r="H79" s="977"/>
      <c r="I79" s="978"/>
      <c r="J79" s="978"/>
      <c r="K79" s="978"/>
      <c r="L79" s="978"/>
      <c r="M79" s="978"/>
      <c r="N79" s="978"/>
      <c r="O79" s="979"/>
      <c r="P79" s="979"/>
      <c r="Q79" s="979"/>
      <c r="R79" s="979"/>
      <c r="S79" s="979"/>
      <c r="T79" s="979"/>
      <c r="U79" s="972"/>
      <c r="V79" s="972"/>
      <c r="W79" s="972"/>
      <c r="X79" s="972"/>
      <c r="Y79" s="978"/>
      <c r="Z79" s="978"/>
      <c r="AA79" s="978"/>
      <c r="AB79" s="980"/>
      <c r="AC79" s="980"/>
      <c r="AD79" s="980"/>
      <c r="AE79" s="972"/>
      <c r="AF79" s="972"/>
      <c r="AG79" s="972"/>
      <c r="AH79" s="973"/>
    </row>
    <row r="80" spans="1:34" s="103" customFormat="1" ht="20.100000000000001" customHeight="1" x14ac:dyDescent="0.15">
      <c r="A80" s="974">
        <v>44</v>
      </c>
      <c r="B80" s="975"/>
      <c r="C80" s="976"/>
      <c r="D80" s="976"/>
      <c r="E80" s="976"/>
      <c r="F80" s="977"/>
      <c r="G80" s="977"/>
      <c r="H80" s="977"/>
      <c r="I80" s="978"/>
      <c r="J80" s="978"/>
      <c r="K80" s="978"/>
      <c r="L80" s="978"/>
      <c r="M80" s="978"/>
      <c r="N80" s="978"/>
      <c r="O80" s="979"/>
      <c r="P80" s="979"/>
      <c r="Q80" s="979"/>
      <c r="R80" s="979"/>
      <c r="S80" s="979"/>
      <c r="T80" s="979"/>
      <c r="U80" s="972"/>
      <c r="V80" s="972"/>
      <c r="W80" s="972"/>
      <c r="X80" s="972"/>
      <c r="Y80" s="978"/>
      <c r="Z80" s="978"/>
      <c r="AA80" s="978"/>
      <c r="AB80" s="980"/>
      <c r="AC80" s="980"/>
      <c r="AD80" s="980"/>
      <c r="AE80" s="972"/>
      <c r="AF80" s="972"/>
      <c r="AG80" s="972"/>
      <c r="AH80" s="973"/>
    </row>
    <row r="81" spans="1:34" s="103" customFormat="1" ht="20.100000000000001" customHeight="1" x14ac:dyDescent="0.15">
      <c r="A81" s="974">
        <v>45</v>
      </c>
      <c r="B81" s="975"/>
      <c r="C81" s="976"/>
      <c r="D81" s="976"/>
      <c r="E81" s="976"/>
      <c r="F81" s="977"/>
      <c r="G81" s="977"/>
      <c r="H81" s="977"/>
      <c r="I81" s="978"/>
      <c r="J81" s="978"/>
      <c r="K81" s="978"/>
      <c r="L81" s="978"/>
      <c r="M81" s="978"/>
      <c r="N81" s="978"/>
      <c r="O81" s="979"/>
      <c r="P81" s="979"/>
      <c r="Q81" s="979"/>
      <c r="R81" s="979"/>
      <c r="S81" s="979"/>
      <c r="T81" s="979"/>
      <c r="U81" s="972"/>
      <c r="V81" s="972"/>
      <c r="W81" s="972"/>
      <c r="X81" s="972"/>
      <c r="Y81" s="978"/>
      <c r="Z81" s="978"/>
      <c r="AA81" s="978"/>
      <c r="AB81" s="980"/>
      <c r="AC81" s="980"/>
      <c r="AD81" s="980"/>
      <c r="AE81" s="972"/>
      <c r="AF81" s="972"/>
      <c r="AG81" s="972"/>
      <c r="AH81" s="973"/>
    </row>
    <row r="82" spans="1:34" s="103" customFormat="1" ht="20.100000000000001" customHeight="1" x14ac:dyDescent="0.15">
      <c r="A82" s="974">
        <v>46</v>
      </c>
      <c r="B82" s="975"/>
      <c r="C82" s="976"/>
      <c r="D82" s="976"/>
      <c r="E82" s="976"/>
      <c r="F82" s="977"/>
      <c r="G82" s="977"/>
      <c r="H82" s="977"/>
      <c r="I82" s="978"/>
      <c r="J82" s="978"/>
      <c r="K82" s="978"/>
      <c r="L82" s="978"/>
      <c r="M82" s="978"/>
      <c r="N82" s="978"/>
      <c r="O82" s="979"/>
      <c r="P82" s="979"/>
      <c r="Q82" s="979"/>
      <c r="R82" s="979"/>
      <c r="S82" s="979"/>
      <c r="T82" s="979"/>
      <c r="U82" s="972"/>
      <c r="V82" s="972"/>
      <c r="W82" s="972"/>
      <c r="X82" s="972"/>
      <c r="Y82" s="978"/>
      <c r="Z82" s="978"/>
      <c r="AA82" s="978"/>
      <c r="AB82" s="980"/>
      <c r="AC82" s="980"/>
      <c r="AD82" s="980"/>
      <c r="AE82" s="972"/>
      <c r="AF82" s="972"/>
      <c r="AG82" s="972"/>
      <c r="AH82" s="973"/>
    </row>
    <row r="83" spans="1:34" s="103" customFormat="1" ht="20.100000000000001" customHeight="1" x14ac:dyDescent="0.15">
      <c r="A83" s="974">
        <v>47</v>
      </c>
      <c r="B83" s="975"/>
      <c r="C83" s="976"/>
      <c r="D83" s="976"/>
      <c r="E83" s="976"/>
      <c r="F83" s="977"/>
      <c r="G83" s="977"/>
      <c r="H83" s="977"/>
      <c r="I83" s="978"/>
      <c r="J83" s="978"/>
      <c r="K83" s="978"/>
      <c r="L83" s="978"/>
      <c r="M83" s="978"/>
      <c r="N83" s="978"/>
      <c r="O83" s="979"/>
      <c r="P83" s="979"/>
      <c r="Q83" s="979"/>
      <c r="R83" s="979"/>
      <c r="S83" s="979"/>
      <c r="T83" s="979"/>
      <c r="U83" s="972"/>
      <c r="V83" s="972"/>
      <c r="W83" s="972"/>
      <c r="X83" s="972"/>
      <c r="Y83" s="978"/>
      <c r="Z83" s="978"/>
      <c r="AA83" s="978"/>
      <c r="AB83" s="980"/>
      <c r="AC83" s="980"/>
      <c r="AD83" s="980"/>
      <c r="AE83" s="972"/>
      <c r="AF83" s="972"/>
      <c r="AG83" s="972"/>
      <c r="AH83" s="973"/>
    </row>
    <row r="84" spans="1:34" s="103" customFormat="1" ht="20.100000000000001" customHeight="1" x14ac:dyDescent="0.15">
      <c r="A84" s="974">
        <v>48</v>
      </c>
      <c r="B84" s="975"/>
      <c r="C84" s="976"/>
      <c r="D84" s="976"/>
      <c r="E84" s="976"/>
      <c r="F84" s="977"/>
      <c r="G84" s="977"/>
      <c r="H84" s="977"/>
      <c r="I84" s="978"/>
      <c r="J84" s="978"/>
      <c r="K84" s="978"/>
      <c r="L84" s="978"/>
      <c r="M84" s="978"/>
      <c r="N84" s="978"/>
      <c r="O84" s="979"/>
      <c r="P84" s="979"/>
      <c r="Q84" s="979"/>
      <c r="R84" s="979"/>
      <c r="S84" s="979"/>
      <c r="T84" s="979"/>
      <c r="U84" s="972"/>
      <c r="V84" s="972"/>
      <c r="W84" s="972"/>
      <c r="X84" s="972"/>
      <c r="Y84" s="978"/>
      <c r="Z84" s="978"/>
      <c r="AA84" s="978"/>
      <c r="AB84" s="980"/>
      <c r="AC84" s="980"/>
      <c r="AD84" s="980"/>
      <c r="AE84" s="972"/>
      <c r="AF84" s="972"/>
      <c r="AG84" s="972"/>
      <c r="AH84" s="973"/>
    </row>
    <row r="85" spans="1:34" s="103" customFormat="1" ht="20.100000000000001" customHeight="1" x14ac:dyDescent="0.15">
      <c r="A85" s="974">
        <v>49</v>
      </c>
      <c r="B85" s="975"/>
      <c r="C85" s="976"/>
      <c r="D85" s="976"/>
      <c r="E85" s="976"/>
      <c r="F85" s="977"/>
      <c r="G85" s="977"/>
      <c r="H85" s="977"/>
      <c r="I85" s="978"/>
      <c r="J85" s="978"/>
      <c r="K85" s="978"/>
      <c r="L85" s="978"/>
      <c r="M85" s="978"/>
      <c r="N85" s="978"/>
      <c r="O85" s="979"/>
      <c r="P85" s="979"/>
      <c r="Q85" s="979"/>
      <c r="R85" s="979"/>
      <c r="S85" s="979"/>
      <c r="T85" s="979"/>
      <c r="U85" s="972"/>
      <c r="V85" s="972"/>
      <c r="W85" s="972"/>
      <c r="X85" s="972"/>
      <c r="Y85" s="978"/>
      <c r="Z85" s="978"/>
      <c r="AA85" s="978"/>
      <c r="AB85" s="980"/>
      <c r="AC85" s="980"/>
      <c r="AD85" s="980"/>
      <c r="AE85" s="972"/>
      <c r="AF85" s="972"/>
      <c r="AG85" s="972"/>
      <c r="AH85" s="973"/>
    </row>
    <row r="86" spans="1:34" s="103" customFormat="1" ht="20.100000000000001" customHeight="1" thickBot="1" x14ac:dyDescent="0.2">
      <c r="A86" s="968">
        <v>50</v>
      </c>
      <c r="B86" s="969"/>
      <c r="C86" s="970"/>
      <c r="D86" s="970"/>
      <c r="E86" s="970"/>
      <c r="F86" s="971"/>
      <c r="G86" s="971"/>
      <c r="H86" s="971"/>
      <c r="I86" s="966"/>
      <c r="J86" s="966"/>
      <c r="K86" s="966"/>
      <c r="L86" s="966"/>
      <c r="M86" s="966"/>
      <c r="N86" s="966"/>
      <c r="O86" s="965"/>
      <c r="P86" s="965"/>
      <c r="Q86" s="965"/>
      <c r="R86" s="965"/>
      <c r="S86" s="965"/>
      <c r="T86" s="965"/>
      <c r="U86" s="962"/>
      <c r="V86" s="962"/>
      <c r="W86" s="962"/>
      <c r="X86" s="962"/>
      <c r="Y86" s="966"/>
      <c r="Z86" s="966"/>
      <c r="AA86" s="966"/>
      <c r="AB86" s="967"/>
      <c r="AC86" s="967"/>
      <c r="AD86" s="967"/>
      <c r="AE86" s="962"/>
      <c r="AF86" s="962"/>
      <c r="AG86" s="962"/>
      <c r="AH86" s="963"/>
    </row>
    <row r="87" spans="1:34" s="103" customFormat="1" ht="13.9" customHeight="1" x14ac:dyDescent="0.15">
      <c r="A87" s="226"/>
      <c r="B87" s="226"/>
      <c r="C87" s="227"/>
      <c r="D87" s="227"/>
      <c r="E87" s="227"/>
      <c r="F87" s="228"/>
      <c r="G87" s="228"/>
      <c r="H87" s="228"/>
      <c r="I87" s="229"/>
      <c r="J87" s="229"/>
      <c r="K87" s="229"/>
      <c r="L87" s="229"/>
      <c r="M87" s="229"/>
      <c r="N87" s="229"/>
      <c r="O87" s="230"/>
      <c r="P87" s="230"/>
      <c r="Q87" s="230"/>
      <c r="R87" s="230"/>
      <c r="S87" s="230"/>
      <c r="T87" s="230"/>
      <c r="U87" s="231"/>
      <c r="V87" s="231"/>
      <c r="W87" s="231"/>
      <c r="X87" s="231"/>
      <c r="Y87" s="229"/>
      <c r="Z87" s="229"/>
      <c r="AA87" s="229"/>
      <c r="AB87" s="232"/>
      <c r="AC87" s="232"/>
      <c r="AD87" s="232"/>
      <c r="AE87" s="231"/>
      <c r="AF87" s="231"/>
      <c r="AG87" s="231"/>
      <c r="AH87" s="231"/>
    </row>
    <row r="88" spans="1:34" s="103" customFormat="1" ht="13.9" customHeight="1" x14ac:dyDescent="0.15">
      <c r="A88" s="103" t="s">
        <v>1233</v>
      </c>
    </row>
    <row r="89" spans="1:34" ht="13.9" customHeight="1" x14ac:dyDescent="0.15">
      <c r="A89" s="223">
        <v>1</v>
      </c>
      <c r="B89" s="1006" t="s">
        <v>1166</v>
      </c>
      <c r="C89" s="1006"/>
      <c r="D89" s="1006"/>
      <c r="E89" s="1006"/>
      <c r="F89" s="1006"/>
      <c r="G89" s="1006"/>
      <c r="H89" s="1006"/>
      <c r="I89" s="1006"/>
      <c r="J89" s="1006"/>
      <c r="K89" s="1006"/>
      <c r="L89" s="1006"/>
      <c r="M89" s="1006"/>
      <c r="N89" s="1006"/>
      <c r="O89" s="1006"/>
      <c r="P89" s="1006"/>
      <c r="Q89" s="1006"/>
      <c r="R89" s="1006"/>
      <c r="S89" s="1006"/>
      <c r="T89" s="1006"/>
      <c r="U89" s="1006"/>
      <c r="V89" s="1006"/>
      <c r="W89" s="1006"/>
      <c r="X89" s="1006"/>
      <c r="Y89" s="1006"/>
      <c r="Z89" s="1006"/>
      <c r="AA89" s="1006"/>
      <c r="AB89" s="1006"/>
      <c r="AC89" s="1006"/>
      <c r="AD89" s="1006"/>
      <c r="AE89" s="1006"/>
      <c r="AF89" s="1006"/>
      <c r="AG89" s="1006"/>
      <c r="AH89" s="1006"/>
    </row>
    <row r="90" spans="1:34" ht="13.9" customHeight="1" x14ac:dyDescent="0.15">
      <c r="A90" s="223">
        <v>2</v>
      </c>
      <c r="B90" s="1006" t="s">
        <v>1234</v>
      </c>
      <c r="C90" s="1006"/>
      <c r="D90" s="1006"/>
      <c r="E90" s="1006"/>
      <c r="F90" s="1006"/>
      <c r="G90" s="1006"/>
      <c r="H90" s="1006"/>
      <c r="I90" s="1006"/>
      <c r="J90" s="1006"/>
      <c r="K90" s="1006"/>
      <c r="L90" s="1006"/>
      <c r="M90" s="1006"/>
      <c r="N90" s="1006"/>
      <c r="O90" s="1006"/>
      <c r="P90" s="1006"/>
      <c r="Q90" s="1006"/>
      <c r="R90" s="1006"/>
      <c r="S90" s="1006"/>
      <c r="T90" s="1006"/>
      <c r="U90" s="1006"/>
      <c r="V90" s="1006"/>
      <c r="W90" s="1006"/>
      <c r="X90" s="1006"/>
      <c r="Y90" s="1006"/>
      <c r="Z90" s="1006"/>
      <c r="AA90" s="1006"/>
      <c r="AB90" s="1006"/>
      <c r="AC90" s="1006"/>
      <c r="AD90" s="1006"/>
      <c r="AE90" s="1006"/>
      <c r="AF90" s="1006"/>
      <c r="AG90" s="1006"/>
      <c r="AH90" s="1006"/>
    </row>
    <row r="91" spans="1:34" ht="13.9" customHeight="1" x14ac:dyDescent="0.15">
      <c r="A91" s="223">
        <v>3</v>
      </c>
      <c r="B91" s="1006" t="s">
        <v>1235</v>
      </c>
      <c r="C91" s="1006"/>
      <c r="D91" s="1006"/>
      <c r="E91" s="1006"/>
      <c r="F91" s="1006"/>
      <c r="G91" s="1006"/>
      <c r="H91" s="1006"/>
      <c r="I91" s="1006"/>
      <c r="J91" s="1006"/>
      <c r="K91" s="1006"/>
      <c r="L91" s="1006"/>
      <c r="M91" s="1006"/>
      <c r="N91" s="1006"/>
      <c r="O91" s="1006"/>
      <c r="P91" s="1006"/>
      <c r="Q91" s="1006"/>
      <c r="R91" s="1006"/>
      <c r="S91" s="1006"/>
      <c r="T91" s="1006"/>
      <c r="U91" s="1006"/>
      <c r="V91" s="1006"/>
      <c r="W91" s="1006"/>
      <c r="X91" s="1006"/>
      <c r="Y91" s="1006"/>
      <c r="Z91" s="1006"/>
      <c r="AA91" s="1006"/>
      <c r="AB91" s="1006"/>
      <c r="AC91" s="1006"/>
      <c r="AD91" s="1006"/>
      <c r="AE91" s="1006"/>
      <c r="AF91" s="1006"/>
      <c r="AG91" s="1006"/>
      <c r="AH91" s="1006"/>
    </row>
    <row r="92" spans="1:34" ht="13.9" customHeight="1" x14ac:dyDescent="0.15">
      <c r="A92" s="224"/>
      <c r="B92" s="224"/>
      <c r="C92" s="964" t="s">
        <v>1296</v>
      </c>
      <c r="D92" s="964"/>
      <c r="E92" s="964"/>
      <c r="F92" s="964"/>
      <c r="G92" s="964"/>
      <c r="H92" s="964"/>
      <c r="I92" s="964"/>
      <c r="J92" s="964"/>
      <c r="K92" s="964"/>
      <c r="L92" s="964"/>
      <c r="M92" s="964"/>
      <c r="N92" s="964"/>
      <c r="O92" s="964"/>
      <c r="P92" s="964"/>
      <c r="Q92" s="964"/>
      <c r="R92" s="964"/>
      <c r="S92" s="964"/>
      <c r="T92" s="964"/>
      <c r="U92" s="964"/>
      <c r="V92" s="964"/>
      <c r="W92" s="964"/>
      <c r="X92" s="964"/>
      <c r="Y92" s="964"/>
      <c r="Z92" s="964"/>
      <c r="AA92" s="964"/>
      <c r="AB92" s="964"/>
      <c r="AC92" s="964"/>
      <c r="AD92" s="964"/>
      <c r="AE92" s="964"/>
      <c r="AF92" s="964"/>
      <c r="AG92" s="964"/>
      <c r="AH92" s="964"/>
    </row>
    <row r="93" spans="1:34" ht="13.9" customHeight="1" x14ac:dyDescent="0.15">
      <c r="A93" s="224"/>
      <c r="B93" s="224"/>
      <c r="C93" s="964"/>
      <c r="D93" s="964"/>
      <c r="E93" s="964"/>
      <c r="F93" s="964"/>
      <c r="G93" s="964"/>
      <c r="H93" s="964"/>
      <c r="I93" s="964"/>
      <c r="J93" s="964"/>
      <c r="K93" s="964"/>
      <c r="L93" s="964"/>
      <c r="M93" s="964"/>
      <c r="N93" s="964"/>
      <c r="O93" s="964"/>
      <c r="P93" s="964"/>
      <c r="Q93" s="964"/>
      <c r="R93" s="964"/>
      <c r="S93" s="964"/>
      <c r="T93" s="964"/>
      <c r="U93" s="964"/>
      <c r="V93" s="964"/>
      <c r="W93" s="964"/>
      <c r="X93" s="964"/>
      <c r="Y93" s="964"/>
      <c r="Z93" s="964"/>
      <c r="AA93" s="964"/>
      <c r="AB93" s="964"/>
      <c r="AC93" s="964"/>
      <c r="AD93" s="964"/>
      <c r="AE93" s="964"/>
      <c r="AF93" s="964"/>
      <c r="AG93" s="964"/>
      <c r="AH93" s="964"/>
    </row>
    <row r="94" spans="1:34" ht="13.9" customHeight="1" x14ac:dyDescent="0.15">
      <c r="A94" s="224"/>
      <c r="B94" s="224"/>
      <c r="C94" s="964" t="s">
        <v>1297</v>
      </c>
      <c r="D94" s="964"/>
      <c r="E94" s="964"/>
      <c r="F94" s="964"/>
      <c r="G94" s="964"/>
      <c r="H94" s="964"/>
      <c r="I94" s="964"/>
      <c r="J94" s="964"/>
      <c r="K94" s="964"/>
      <c r="L94" s="964"/>
      <c r="M94" s="964"/>
      <c r="N94" s="964"/>
      <c r="O94" s="964"/>
      <c r="P94" s="964"/>
      <c r="Q94" s="964"/>
      <c r="R94" s="964"/>
      <c r="S94" s="964"/>
      <c r="T94" s="964"/>
      <c r="U94" s="964"/>
      <c r="V94" s="964"/>
      <c r="W94" s="964"/>
      <c r="X94" s="964"/>
      <c r="Y94" s="964"/>
      <c r="Z94" s="964"/>
      <c r="AA94" s="964"/>
      <c r="AB94" s="964"/>
      <c r="AC94" s="964"/>
      <c r="AD94" s="964"/>
      <c r="AE94" s="964"/>
      <c r="AF94" s="964"/>
      <c r="AG94" s="964"/>
      <c r="AH94" s="964"/>
    </row>
    <row r="95" spans="1:34" ht="13.9" customHeight="1" x14ac:dyDescent="0.15">
      <c r="A95" s="224"/>
      <c r="B95" s="223"/>
      <c r="C95" s="964"/>
      <c r="D95" s="964"/>
      <c r="E95" s="964"/>
      <c r="F95" s="964"/>
      <c r="G95" s="964"/>
      <c r="H95" s="964"/>
      <c r="I95" s="964"/>
      <c r="J95" s="964"/>
      <c r="K95" s="964"/>
      <c r="L95" s="964"/>
      <c r="M95" s="964"/>
      <c r="N95" s="964"/>
      <c r="O95" s="964"/>
      <c r="P95" s="964"/>
      <c r="Q95" s="964"/>
      <c r="R95" s="964"/>
      <c r="S95" s="964"/>
      <c r="T95" s="964"/>
      <c r="U95" s="964"/>
      <c r="V95" s="964"/>
      <c r="W95" s="964"/>
      <c r="X95" s="964"/>
      <c r="Y95" s="964"/>
      <c r="Z95" s="964"/>
      <c r="AA95" s="964"/>
      <c r="AB95" s="964"/>
      <c r="AC95" s="964"/>
      <c r="AD95" s="964"/>
      <c r="AE95" s="964"/>
      <c r="AF95" s="964"/>
      <c r="AG95" s="964"/>
      <c r="AH95" s="964"/>
    </row>
    <row r="96" spans="1:34" ht="13.9" customHeight="1" x14ac:dyDescent="0.15">
      <c r="A96" s="225">
        <v>4</v>
      </c>
      <c r="B96" s="1006" t="s">
        <v>1171</v>
      </c>
      <c r="C96" s="1006"/>
      <c r="D96" s="1006"/>
      <c r="E96" s="1006"/>
      <c r="F96" s="1006"/>
      <c r="G96" s="1006"/>
      <c r="H96" s="1006"/>
      <c r="I96" s="1006"/>
      <c r="J96" s="1006"/>
      <c r="K96" s="1006"/>
      <c r="L96" s="1006"/>
      <c r="M96" s="1006"/>
      <c r="N96" s="1006"/>
      <c r="O96" s="1006"/>
      <c r="P96" s="1006"/>
      <c r="Q96" s="1006"/>
      <c r="R96" s="1006"/>
      <c r="S96" s="1006"/>
      <c r="T96" s="1006"/>
      <c r="U96" s="1006"/>
      <c r="V96" s="1006"/>
      <c r="W96" s="1006"/>
      <c r="X96" s="1006"/>
      <c r="Y96" s="1006"/>
      <c r="Z96" s="1006"/>
      <c r="AA96" s="1006"/>
      <c r="AB96" s="1006"/>
      <c r="AC96" s="1006"/>
      <c r="AD96" s="1006"/>
      <c r="AE96" s="1006"/>
      <c r="AF96" s="1006"/>
      <c r="AG96" s="1006"/>
      <c r="AH96" s="1006"/>
    </row>
    <row r="97" spans="1:36" ht="13.9" customHeight="1" x14ac:dyDescent="0.15">
      <c r="A97" s="224"/>
      <c r="B97" s="1006"/>
      <c r="C97" s="1006"/>
      <c r="D97" s="1006"/>
      <c r="E97" s="1006"/>
      <c r="F97" s="1006"/>
      <c r="G97" s="1006"/>
      <c r="H97" s="1006"/>
      <c r="I97" s="1006"/>
      <c r="J97" s="1006"/>
      <c r="K97" s="1006"/>
      <c r="L97" s="1006"/>
      <c r="M97" s="1006"/>
      <c r="N97" s="1006"/>
      <c r="O97" s="1006"/>
      <c r="P97" s="1006"/>
      <c r="Q97" s="1006"/>
      <c r="R97" s="1006"/>
      <c r="S97" s="1006"/>
      <c r="T97" s="1006"/>
      <c r="U97" s="1006"/>
      <c r="V97" s="1006"/>
      <c r="W97" s="1006"/>
      <c r="X97" s="1006"/>
      <c r="Y97" s="1006"/>
      <c r="Z97" s="1006"/>
      <c r="AA97" s="1006"/>
      <c r="AB97" s="1006"/>
      <c r="AC97" s="1006"/>
      <c r="AD97" s="1006"/>
      <c r="AE97" s="1006"/>
      <c r="AF97" s="1006"/>
      <c r="AG97" s="1006"/>
      <c r="AH97" s="1006"/>
    </row>
    <row r="98" spans="1:36" s="103" customFormat="1" ht="14.1" customHeight="1" x14ac:dyDescent="0.15">
      <c r="A98" s="98"/>
      <c r="B98" s="133"/>
      <c r="C98" s="133"/>
      <c r="D98" s="133"/>
      <c r="E98" s="133"/>
      <c r="F98" s="133"/>
      <c r="G98" s="133"/>
      <c r="H98" s="133"/>
      <c r="I98" s="133"/>
      <c r="J98" s="133"/>
      <c r="K98" s="133"/>
      <c r="L98" s="133"/>
      <c r="M98" s="133"/>
      <c r="N98" s="133"/>
      <c r="O98" s="133"/>
      <c r="P98" s="954" t="s">
        <v>1447</v>
      </c>
      <c r="Q98" s="954"/>
      <c r="R98" s="954"/>
      <c r="S98" s="954"/>
      <c r="T98" s="133"/>
      <c r="U98" s="133"/>
      <c r="V98" s="133"/>
      <c r="W98" s="133"/>
      <c r="X98" s="133"/>
      <c r="Y98" s="133"/>
      <c r="Z98" s="133"/>
      <c r="AA98" s="133"/>
      <c r="AB98" s="133"/>
      <c r="AC98" s="133"/>
      <c r="AD98" s="133"/>
      <c r="AE98" s="133"/>
      <c r="AF98" s="133"/>
      <c r="AG98" s="133"/>
      <c r="AH98" s="133"/>
      <c r="AI98" s="133"/>
      <c r="AJ98" s="133"/>
    </row>
    <row r="99" spans="1:36" s="103" customFormat="1" ht="14.1" customHeight="1" x14ac:dyDescent="0.15"/>
    <row r="100" spans="1:36" s="103" customFormat="1" ht="14.1" customHeight="1" thickBot="1" x14ac:dyDescent="0.2">
      <c r="B100" s="103" t="s">
        <v>1164</v>
      </c>
    </row>
    <row r="101" spans="1:36" s="103" customFormat="1" ht="14.1" customHeight="1" x14ac:dyDescent="0.15">
      <c r="A101" s="987" t="s">
        <v>1220</v>
      </c>
      <c r="B101" s="988"/>
      <c r="C101" s="991" t="s">
        <v>1229</v>
      </c>
      <c r="D101" s="992"/>
      <c r="E101" s="993"/>
      <c r="F101" s="991" t="s">
        <v>1230</v>
      </c>
      <c r="G101" s="992"/>
      <c r="H101" s="993"/>
      <c r="I101" s="997" t="s">
        <v>1231</v>
      </c>
      <c r="J101" s="997"/>
      <c r="K101" s="997"/>
      <c r="L101" s="997"/>
      <c r="M101" s="997"/>
      <c r="N101" s="997"/>
      <c r="O101" s="999" t="s">
        <v>1232</v>
      </c>
      <c r="P101" s="999"/>
      <c r="Q101" s="999"/>
      <c r="R101" s="999"/>
      <c r="S101" s="999"/>
      <c r="T101" s="999"/>
      <c r="U101" s="999"/>
      <c r="V101" s="999"/>
      <c r="W101" s="999"/>
      <c r="X101" s="999"/>
      <c r="Y101" s="999"/>
      <c r="Z101" s="999"/>
      <c r="AA101" s="999"/>
      <c r="AB101" s="999"/>
      <c r="AC101" s="999"/>
      <c r="AD101" s="999"/>
      <c r="AE101" s="999"/>
      <c r="AF101" s="999"/>
      <c r="AG101" s="999"/>
      <c r="AH101" s="1000"/>
    </row>
    <row r="102" spans="1:36" s="103" customFormat="1" ht="14.1" customHeight="1" x14ac:dyDescent="0.15">
      <c r="A102" s="989"/>
      <c r="B102" s="990"/>
      <c r="C102" s="994"/>
      <c r="D102" s="995"/>
      <c r="E102" s="996"/>
      <c r="F102" s="994"/>
      <c r="G102" s="995"/>
      <c r="H102" s="996"/>
      <c r="I102" s="998"/>
      <c r="J102" s="998"/>
      <c r="K102" s="998"/>
      <c r="L102" s="998"/>
      <c r="M102" s="998"/>
      <c r="N102" s="998"/>
      <c r="O102" s="1001" t="s">
        <v>1223</v>
      </c>
      <c r="P102" s="1001"/>
      <c r="Q102" s="1001"/>
      <c r="R102" s="1001"/>
      <c r="S102" s="1001"/>
      <c r="T102" s="1001"/>
      <c r="U102" s="1001"/>
      <c r="V102" s="1001"/>
      <c r="W102" s="1001"/>
      <c r="X102" s="1001"/>
      <c r="Y102" s="1001" t="s">
        <v>1224</v>
      </c>
      <c r="Z102" s="1001"/>
      <c r="AA102" s="1001"/>
      <c r="AB102" s="1001"/>
      <c r="AC102" s="1001"/>
      <c r="AD102" s="1001"/>
      <c r="AE102" s="1001"/>
      <c r="AF102" s="1001"/>
      <c r="AG102" s="1001"/>
      <c r="AH102" s="1002"/>
    </row>
    <row r="103" spans="1:36" s="103" customFormat="1" ht="14.1" customHeight="1" x14ac:dyDescent="0.15">
      <c r="A103" s="989"/>
      <c r="B103" s="990"/>
      <c r="C103" s="994"/>
      <c r="D103" s="995"/>
      <c r="E103" s="996"/>
      <c r="F103" s="994"/>
      <c r="G103" s="995"/>
      <c r="H103" s="996"/>
      <c r="I103" s="998"/>
      <c r="J103" s="998"/>
      <c r="K103" s="998"/>
      <c r="L103" s="998"/>
      <c r="M103" s="998"/>
      <c r="N103" s="998"/>
      <c r="O103" s="1001"/>
      <c r="P103" s="1001"/>
      <c r="Q103" s="1001"/>
      <c r="R103" s="1001"/>
      <c r="S103" s="1001"/>
      <c r="T103" s="1001"/>
      <c r="U103" s="1001"/>
      <c r="V103" s="1001"/>
      <c r="W103" s="1001"/>
      <c r="X103" s="1001"/>
      <c r="Y103" s="1001"/>
      <c r="Z103" s="1001"/>
      <c r="AA103" s="1001"/>
      <c r="AB103" s="1001"/>
      <c r="AC103" s="1001"/>
      <c r="AD103" s="1001"/>
      <c r="AE103" s="1001"/>
      <c r="AF103" s="1001"/>
      <c r="AG103" s="1001"/>
      <c r="AH103" s="1002"/>
    </row>
    <row r="104" spans="1:36" s="103" customFormat="1" ht="14.1" customHeight="1" x14ac:dyDescent="0.15">
      <c r="A104" s="989"/>
      <c r="B104" s="990"/>
      <c r="C104" s="136"/>
      <c r="D104" s="137"/>
      <c r="E104" s="138"/>
      <c r="F104" s="994"/>
      <c r="G104" s="995"/>
      <c r="H104" s="996"/>
      <c r="I104" s="1003" t="s">
        <v>1221</v>
      </c>
      <c r="J104" s="1004"/>
      <c r="K104" s="1005"/>
      <c r="L104" s="1003" t="s">
        <v>1222</v>
      </c>
      <c r="M104" s="1004"/>
      <c r="N104" s="1005"/>
      <c r="O104" s="981" t="s">
        <v>1133</v>
      </c>
      <c r="P104" s="981"/>
      <c r="Q104" s="981"/>
      <c r="R104" s="981" t="s">
        <v>1135</v>
      </c>
      <c r="S104" s="981"/>
      <c r="T104" s="981"/>
      <c r="U104" s="983" t="s">
        <v>1136</v>
      </c>
      <c r="V104" s="983"/>
      <c r="W104" s="983"/>
      <c r="X104" s="983"/>
      <c r="Y104" s="981" t="s">
        <v>1142</v>
      </c>
      <c r="Z104" s="981"/>
      <c r="AA104" s="981"/>
      <c r="AB104" s="981" t="s">
        <v>1144</v>
      </c>
      <c r="AC104" s="981"/>
      <c r="AD104" s="981"/>
      <c r="AE104" s="983" t="s">
        <v>1136</v>
      </c>
      <c r="AF104" s="983"/>
      <c r="AG104" s="983"/>
      <c r="AH104" s="984"/>
    </row>
    <row r="105" spans="1:36" s="103" customFormat="1" ht="14.1" customHeight="1" x14ac:dyDescent="0.15">
      <c r="A105" s="989"/>
      <c r="B105" s="990"/>
      <c r="C105" s="136"/>
      <c r="D105" s="137"/>
      <c r="E105" s="138"/>
      <c r="F105" s="136"/>
      <c r="G105" s="137"/>
      <c r="H105" s="138"/>
      <c r="I105" s="1003"/>
      <c r="J105" s="1004"/>
      <c r="K105" s="1005"/>
      <c r="L105" s="1003"/>
      <c r="M105" s="1004"/>
      <c r="N105" s="1005"/>
      <c r="O105" s="981"/>
      <c r="P105" s="981"/>
      <c r="Q105" s="981"/>
      <c r="R105" s="981"/>
      <c r="S105" s="981"/>
      <c r="T105" s="981"/>
      <c r="U105" s="983"/>
      <c r="V105" s="983"/>
      <c r="W105" s="983"/>
      <c r="X105" s="983"/>
      <c r="Y105" s="981"/>
      <c r="Z105" s="981"/>
      <c r="AA105" s="981"/>
      <c r="AB105" s="981"/>
      <c r="AC105" s="981"/>
      <c r="AD105" s="981"/>
      <c r="AE105" s="983"/>
      <c r="AF105" s="983"/>
      <c r="AG105" s="983"/>
      <c r="AH105" s="984"/>
    </row>
    <row r="106" spans="1:36" s="103" customFormat="1" ht="14.1" customHeight="1" x14ac:dyDescent="0.15">
      <c r="A106" s="989"/>
      <c r="B106" s="990"/>
      <c r="C106" s="136"/>
      <c r="D106" s="137"/>
      <c r="E106" s="138"/>
      <c r="F106" s="136"/>
      <c r="G106" s="137"/>
      <c r="H106" s="138"/>
      <c r="I106" s="1003"/>
      <c r="J106" s="1004"/>
      <c r="K106" s="1005"/>
      <c r="L106" s="1003"/>
      <c r="M106" s="1004"/>
      <c r="N106" s="1005"/>
      <c r="O106" s="981"/>
      <c r="P106" s="981"/>
      <c r="Q106" s="981"/>
      <c r="R106" s="981"/>
      <c r="S106" s="981"/>
      <c r="T106" s="981"/>
      <c r="U106" s="983"/>
      <c r="V106" s="983"/>
      <c r="W106" s="983"/>
      <c r="X106" s="983"/>
      <c r="Y106" s="981"/>
      <c r="Z106" s="981"/>
      <c r="AA106" s="981"/>
      <c r="AB106" s="981"/>
      <c r="AC106" s="981"/>
      <c r="AD106" s="981"/>
      <c r="AE106" s="983"/>
      <c r="AF106" s="983"/>
      <c r="AG106" s="983"/>
      <c r="AH106" s="984"/>
    </row>
    <row r="107" spans="1:36" s="103" customFormat="1" ht="14.1" customHeight="1" x14ac:dyDescent="0.15">
      <c r="A107" s="989"/>
      <c r="B107" s="990"/>
      <c r="C107" s="136"/>
      <c r="D107" s="137"/>
      <c r="E107" s="138"/>
      <c r="F107" s="136"/>
      <c r="G107" s="137"/>
      <c r="H107" s="138"/>
      <c r="I107" s="1003"/>
      <c r="J107" s="1004"/>
      <c r="K107" s="1005"/>
      <c r="L107" s="1003"/>
      <c r="M107" s="1004"/>
      <c r="N107" s="1005"/>
      <c r="O107" s="982"/>
      <c r="P107" s="982"/>
      <c r="Q107" s="982"/>
      <c r="R107" s="982"/>
      <c r="S107" s="982"/>
      <c r="T107" s="982"/>
      <c r="U107" s="983"/>
      <c r="V107" s="983"/>
      <c r="W107" s="983"/>
      <c r="X107" s="983"/>
      <c r="Y107" s="982"/>
      <c r="Z107" s="982"/>
      <c r="AA107" s="982"/>
      <c r="AB107" s="982"/>
      <c r="AC107" s="982"/>
      <c r="AD107" s="982"/>
      <c r="AE107" s="983"/>
      <c r="AF107" s="983"/>
      <c r="AG107" s="983"/>
      <c r="AH107" s="984"/>
    </row>
    <row r="108" spans="1:36" s="103" customFormat="1" ht="14.1" customHeight="1" x14ac:dyDescent="0.15">
      <c r="A108" s="989"/>
      <c r="B108" s="990"/>
      <c r="C108" s="139"/>
      <c r="D108" s="140"/>
      <c r="E108" s="141"/>
      <c r="F108" s="985" t="s">
        <v>1225</v>
      </c>
      <c r="G108" s="985"/>
      <c r="H108" s="985"/>
      <c r="I108" s="985" t="s">
        <v>1226</v>
      </c>
      <c r="J108" s="985"/>
      <c r="K108" s="985"/>
      <c r="L108" s="985" t="s">
        <v>1226</v>
      </c>
      <c r="M108" s="985"/>
      <c r="N108" s="985"/>
      <c r="O108" s="985" t="s">
        <v>1227</v>
      </c>
      <c r="P108" s="985"/>
      <c r="Q108" s="985"/>
      <c r="R108" s="985" t="s">
        <v>1227</v>
      </c>
      <c r="S108" s="985"/>
      <c r="T108" s="985"/>
      <c r="U108" s="983"/>
      <c r="V108" s="983"/>
      <c r="W108" s="983"/>
      <c r="X108" s="983"/>
      <c r="Y108" s="985" t="s">
        <v>1228</v>
      </c>
      <c r="Z108" s="985"/>
      <c r="AA108" s="985"/>
      <c r="AB108" s="986"/>
      <c r="AC108" s="986"/>
      <c r="AD108" s="986"/>
      <c r="AE108" s="983"/>
      <c r="AF108" s="983"/>
      <c r="AG108" s="983"/>
      <c r="AH108" s="984"/>
    </row>
    <row r="109" spans="1:36" s="103" customFormat="1" ht="20.100000000000001" customHeight="1" x14ac:dyDescent="0.15">
      <c r="A109" s="974">
        <v>51</v>
      </c>
      <c r="B109" s="975"/>
      <c r="C109" s="976"/>
      <c r="D109" s="976"/>
      <c r="E109" s="976"/>
      <c r="F109" s="977"/>
      <c r="G109" s="977"/>
      <c r="H109" s="977"/>
      <c r="I109" s="978"/>
      <c r="J109" s="978"/>
      <c r="K109" s="978"/>
      <c r="L109" s="978"/>
      <c r="M109" s="978"/>
      <c r="N109" s="978"/>
      <c r="O109" s="979"/>
      <c r="P109" s="979"/>
      <c r="Q109" s="979"/>
      <c r="R109" s="979"/>
      <c r="S109" s="979"/>
      <c r="T109" s="979"/>
      <c r="U109" s="972"/>
      <c r="V109" s="972"/>
      <c r="W109" s="972"/>
      <c r="X109" s="972"/>
      <c r="Y109" s="978"/>
      <c r="Z109" s="978"/>
      <c r="AA109" s="978"/>
      <c r="AB109" s="980"/>
      <c r="AC109" s="980"/>
      <c r="AD109" s="980"/>
      <c r="AE109" s="972"/>
      <c r="AF109" s="972"/>
      <c r="AG109" s="972"/>
      <c r="AH109" s="973"/>
    </row>
    <row r="110" spans="1:36" s="103" customFormat="1" ht="20.100000000000001" customHeight="1" x14ac:dyDescent="0.15">
      <c r="A110" s="974">
        <v>52</v>
      </c>
      <c r="B110" s="975"/>
      <c r="C110" s="976"/>
      <c r="D110" s="976"/>
      <c r="E110" s="976"/>
      <c r="F110" s="977"/>
      <c r="G110" s="977"/>
      <c r="H110" s="977"/>
      <c r="I110" s="978"/>
      <c r="J110" s="978"/>
      <c r="K110" s="978"/>
      <c r="L110" s="978"/>
      <c r="M110" s="978"/>
      <c r="N110" s="978"/>
      <c r="O110" s="979"/>
      <c r="P110" s="979"/>
      <c r="Q110" s="979"/>
      <c r="R110" s="979"/>
      <c r="S110" s="979"/>
      <c r="T110" s="979"/>
      <c r="U110" s="972"/>
      <c r="V110" s="972"/>
      <c r="W110" s="972"/>
      <c r="X110" s="972"/>
      <c r="Y110" s="978"/>
      <c r="Z110" s="978"/>
      <c r="AA110" s="978"/>
      <c r="AB110" s="980"/>
      <c r="AC110" s="980"/>
      <c r="AD110" s="980"/>
      <c r="AE110" s="972"/>
      <c r="AF110" s="972"/>
      <c r="AG110" s="972"/>
      <c r="AH110" s="973"/>
    </row>
    <row r="111" spans="1:36" s="103" customFormat="1" ht="20.100000000000001" customHeight="1" x14ac:dyDescent="0.15">
      <c r="A111" s="974">
        <v>53</v>
      </c>
      <c r="B111" s="975"/>
      <c r="C111" s="976"/>
      <c r="D111" s="976"/>
      <c r="E111" s="976"/>
      <c r="F111" s="977"/>
      <c r="G111" s="977"/>
      <c r="H111" s="977"/>
      <c r="I111" s="978"/>
      <c r="J111" s="978"/>
      <c r="K111" s="978"/>
      <c r="L111" s="978"/>
      <c r="M111" s="978"/>
      <c r="N111" s="978"/>
      <c r="O111" s="979"/>
      <c r="P111" s="979"/>
      <c r="Q111" s="979"/>
      <c r="R111" s="979"/>
      <c r="S111" s="979"/>
      <c r="T111" s="979"/>
      <c r="U111" s="972"/>
      <c r="V111" s="972"/>
      <c r="W111" s="972"/>
      <c r="X111" s="972"/>
      <c r="Y111" s="978"/>
      <c r="Z111" s="978"/>
      <c r="AA111" s="978"/>
      <c r="AB111" s="980"/>
      <c r="AC111" s="980"/>
      <c r="AD111" s="980"/>
      <c r="AE111" s="972"/>
      <c r="AF111" s="972"/>
      <c r="AG111" s="972"/>
      <c r="AH111" s="973"/>
    </row>
    <row r="112" spans="1:36" s="103" customFormat="1" ht="20.100000000000001" customHeight="1" x14ac:dyDescent="0.15">
      <c r="A112" s="974">
        <v>54</v>
      </c>
      <c r="B112" s="975"/>
      <c r="C112" s="976"/>
      <c r="D112" s="976"/>
      <c r="E112" s="976"/>
      <c r="F112" s="977"/>
      <c r="G112" s="977"/>
      <c r="H112" s="977"/>
      <c r="I112" s="978"/>
      <c r="J112" s="978"/>
      <c r="K112" s="978"/>
      <c r="L112" s="978"/>
      <c r="M112" s="978"/>
      <c r="N112" s="978"/>
      <c r="O112" s="979"/>
      <c r="P112" s="979"/>
      <c r="Q112" s="979"/>
      <c r="R112" s="979"/>
      <c r="S112" s="979"/>
      <c r="T112" s="979"/>
      <c r="U112" s="972"/>
      <c r="V112" s="972"/>
      <c r="W112" s="972"/>
      <c r="X112" s="972"/>
      <c r="Y112" s="978"/>
      <c r="Z112" s="978"/>
      <c r="AA112" s="978"/>
      <c r="AB112" s="980"/>
      <c r="AC112" s="980"/>
      <c r="AD112" s="980"/>
      <c r="AE112" s="972"/>
      <c r="AF112" s="972"/>
      <c r="AG112" s="972"/>
      <c r="AH112" s="973"/>
    </row>
    <row r="113" spans="1:34" s="103" customFormat="1" ht="20.100000000000001" customHeight="1" x14ac:dyDescent="0.15">
      <c r="A113" s="974">
        <v>55</v>
      </c>
      <c r="B113" s="975"/>
      <c r="C113" s="976"/>
      <c r="D113" s="976"/>
      <c r="E113" s="976"/>
      <c r="F113" s="977"/>
      <c r="G113" s="977"/>
      <c r="H113" s="977"/>
      <c r="I113" s="978"/>
      <c r="J113" s="978"/>
      <c r="K113" s="978"/>
      <c r="L113" s="978"/>
      <c r="M113" s="978"/>
      <c r="N113" s="978"/>
      <c r="O113" s="979"/>
      <c r="P113" s="979"/>
      <c r="Q113" s="979"/>
      <c r="R113" s="979"/>
      <c r="S113" s="979"/>
      <c r="T113" s="979"/>
      <c r="U113" s="972"/>
      <c r="V113" s="972"/>
      <c r="W113" s="972"/>
      <c r="X113" s="972"/>
      <c r="Y113" s="978"/>
      <c r="Z113" s="978"/>
      <c r="AA113" s="978"/>
      <c r="AB113" s="980"/>
      <c r="AC113" s="980"/>
      <c r="AD113" s="980"/>
      <c r="AE113" s="972"/>
      <c r="AF113" s="972"/>
      <c r="AG113" s="972"/>
      <c r="AH113" s="973"/>
    </row>
    <row r="114" spans="1:34" s="103" customFormat="1" ht="20.100000000000001" customHeight="1" x14ac:dyDescent="0.15">
      <c r="A114" s="974">
        <v>56</v>
      </c>
      <c r="B114" s="975"/>
      <c r="C114" s="976"/>
      <c r="D114" s="976"/>
      <c r="E114" s="976"/>
      <c r="F114" s="977"/>
      <c r="G114" s="977"/>
      <c r="H114" s="977"/>
      <c r="I114" s="978"/>
      <c r="J114" s="978"/>
      <c r="K114" s="978"/>
      <c r="L114" s="978"/>
      <c r="M114" s="978"/>
      <c r="N114" s="978"/>
      <c r="O114" s="979"/>
      <c r="P114" s="979"/>
      <c r="Q114" s="979"/>
      <c r="R114" s="979"/>
      <c r="S114" s="979"/>
      <c r="T114" s="979"/>
      <c r="U114" s="972"/>
      <c r="V114" s="972"/>
      <c r="W114" s="972"/>
      <c r="X114" s="972"/>
      <c r="Y114" s="978"/>
      <c r="Z114" s="978"/>
      <c r="AA114" s="978"/>
      <c r="AB114" s="980"/>
      <c r="AC114" s="980"/>
      <c r="AD114" s="980"/>
      <c r="AE114" s="972"/>
      <c r="AF114" s="972"/>
      <c r="AG114" s="972"/>
      <c r="AH114" s="973"/>
    </row>
    <row r="115" spans="1:34" s="103" customFormat="1" ht="20.100000000000001" customHeight="1" x14ac:dyDescent="0.15">
      <c r="A115" s="974">
        <v>57</v>
      </c>
      <c r="B115" s="975"/>
      <c r="C115" s="976"/>
      <c r="D115" s="976"/>
      <c r="E115" s="976"/>
      <c r="F115" s="977"/>
      <c r="G115" s="977"/>
      <c r="H115" s="977"/>
      <c r="I115" s="978"/>
      <c r="J115" s="978"/>
      <c r="K115" s="978"/>
      <c r="L115" s="978"/>
      <c r="M115" s="978"/>
      <c r="N115" s="978"/>
      <c r="O115" s="979"/>
      <c r="P115" s="979"/>
      <c r="Q115" s="979"/>
      <c r="R115" s="979"/>
      <c r="S115" s="979"/>
      <c r="T115" s="979"/>
      <c r="U115" s="972"/>
      <c r="V115" s="972"/>
      <c r="W115" s="972"/>
      <c r="X115" s="972"/>
      <c r="Y115" s="978"/>
      <c r="Z115" s="978"/>
      <c r="AA115" s="978"/>
      <c r="AB115" s="980"/>
      <c r="AC115" s="980"/>
      <c r="AD115" s="980"/>
      <c r="AE115" s="972"/>
      <c r="AF115" s="972"/>
      <c r="AG115" s="972"/>
      <c r="AH115" s="973"/>
    </row>
    <row r="116" spans="1:34" s="103" customFormat="1" ht="20.100000000000001" customHeight="1" x14ac:dyDescent="0.15">
      <c r="A116" s="974">
        <v>58</v>
      </c>
      <c r="B116" s="975"/>
      <c r="C116" s="976"/>
      <c r="D116" s="976"/>
      <c r="E116" s="976"/>
      <c r="F116" s="977"/>
      <c r="G116" s="977"/>
      <c r="H116" s="977"/>
      <c r="I116" s="978"/>
      <c r="J116" s="978"/>
      <c r="K116" s="978"/>
      <c r="L116" s="978"/>
      <c r="M116" s="978"/>
      <c r="N116" s="978"/>
      <c r="O116" s="979"/>
      <c r="P116" s="979"/>
      <c r="Q116" s="979"/>
      <c r="R116" s="979"/>
      <c r="S116" s="979"/>
      <c r="T116" s="979"/>
      <c r="U116" s="972"/>
      <c r="V116" s="972"/>
      <c r="W116" s="972"/>
      <c r="X116" s="972"/>
      <c r="Y116" s="978"/>
      <c r="Z116" s="978"/>
      <c r="AA116" s="978"/>
      <c r="AB116" s="980"/>
      <c r="AC116" s="980"/>
      <c r="AD116" s="980"/>
      <c r="AE116" s="972"/>
      <c r="AF116" s="972"/>
      <c r="AG116" s="972"/>
      <c r="AH116" s="973"/>
    </row>
    <row r="117" spans="1:34" s="103" customFormat="1" ht="20.100000000000001" customHeight="1" x14ac:dyDescent="0.15">
      <c r="A117" s="974">
        <v>59</v>
      </c>
      <c r="B117" s="975"/>
      <c r="C117" s="976"/>
      <c r="D117" s="976"/>
      <c r="E117" s="976"/>
      <c r="F117" s="977"/>
      <c r="G117" s="977"/>
      <c r="H117" s="977"/>
      <c r="I117" s="978"/>
      <c r="J117" s="978"/>
      <c r="K117" s="978"/>
      <c r="L117" s="978"/>
      <c r="M117" s="978"/>
      <c r="N117" s="978"/>
      <c r="O117" s="979"/>
      <c r="P117" s="979"/>
      <c r="Q117" s="979"/>
      <c r="R117" s="979"/>
      <c r="S117" s="979"/>
      <c r="T117" s="979"/>
      <c r="U117" s="972"/>
      <c r="V117" s="972"/>
      <c r="W117" s="972"/>
      <c r="X117" s="972"/>
      <c r="Y117" s="978"/>
      <c r="Z117" s="978"/>
      <c r="AA117" s="978"/>
      <c r="AB117" s="980"/>
      <c r="AC117" s="980"/>
      <c r="AD117" s="980"/>
      <c r="AE117" s="972"/>
      <c r="AF117" s="972"/>
      <c r="AG117" s="972"/>
      <c r="AH117" s="973"/>
    </row>
    <row r="118" spans="1:34" s="103" customFormat="1" ht="20.100000000000001" customHeight="1" x14ac:dyDescent="0.15">
      <c r="A118" s="974">
        <v>60</v>
      </c>
      <c r="B118" s="975"/>
      <c r="C118" s="976"/>
      <c r="D118" s="976"/>
      <c r="E118" s="976"/>
      <c r="F118" s="977"/>
      <c r="G118" s="977"/>
      <c r="H118" s="977"/>
      <c r="I118" s="978"/>
      <c r="J118" s="978"/>
      <c r="K118" s="978"/>
      <c r="L118" s="978"/>
      <c r="M118" s="978"/>
      <c r="N118" s="978"/>
      <c r="O118" s="979"/>
      <c r="P118" s="979"/>
      <c r="Q118" s="979"/>
      <c r="R118" s="979"/>
      <c r="S118" s="979"/>
      <c r="T118" s="979"/>
      <c r="U118" s="972"/>
      <c r="V118" s="972"/>
      <c r="W118" s="972"/>
      <c r="X118" s="972"/>
      <c r="Y118" s="978"/>
      <c r="Z118" s="978"/>
      <c r="AA118" s="978"/>
      <c r="AB118" s="980"/>
      <c r="AC118" s="980"/>
      <c r="AD118" s="980"/>
      <c r="AE118" s="972"/>
      <c r="AF118" s="972"/>
      <c r="AG118" s="972"/>
      <c r="AH118" s="973"/>
    </row>
    <row r="119" spans="1:34" s="103" customFormat="1" ht="20.100000000000001" customHeight="1" x14ac:dyDescent="0.15">
      <c r="A119" s="974">
        <v>61</v>
      </c>
      <c r="B119" s="975"/>
      <c r="C119" s="976"/>
      <c r="D119" s="976"/>
      <c r="E119" s="976"/>
      <c r="F119" s="977"/>
      <c r="G119" s="977"/>
      <c r="H119" s="977"/>
      <c r="I119" s="978"/>
      <c r="J119" s="978"/>
      <c r="K119" s="978"/>
      <c r="L119" s="978"/>
      <c r="M119" s="978"/>
      <c r="N119" s="978"/>
      <c r="O119" s="979"/>
      <c r="P119" s="979"/>
      <c r="Q119" s="979"/>
      <c r="R119" s="979"/>
      <c r="S119" s="979"/>
      <c r="T119" s="979"/>
      <c r="U119" s="972"/>
      <c r="V119" s="972"/>
      <c r="W119" s="972"/>
      <c r="X119" s="972"/>
      <c r="Y119" s="978"/>
      <c r="Z119" s="978"/>
      <c r="AA119" s="978"/>
      <c r="AB119" s="980"/>
      <c r="AC119" s="980"/>
      <c r="AD119" s="980"/>
      <c r="AE119" s="972"/>
      <c r="AF119" s="972"/>
      <c r="AG119" s="972"/>
      <c r="AH119" s="973"/>
    </row>
    <row r="120" spans="1:34" s="103" customFormat="1" ht="20.100000000000001" customHeight="1" x14ac:dyDescent="0.15">
      <c r="A120" s="974">
        <v>62</v>
      </c>
      <c r="B120" s="975"/>
      <c r="C120" s="976"/>
      <c r="D120" s="976"/>
      <c r="E120" s="976"/>
      <c r="F120" s="977"/>
      <c r="G120" s="977"/>
      <c r="H120" s="977"/>
      <c r="I120" s="978"/>
      <c r="J120" s="978"/>
      <c r="K120" s="978"/>
      <c r="L120" s="978"/>
      <c r="M120" s="978"/>
      <c r="N120" s="978"/>
      <c r="O120" s="979"/>
      <c r="P120" s="979"/>
      <c r="Q120" s="979"/>
      <c r="R120" s="979"/>
      <c r="S120" s="979"/>
      <c r="T120" s="979"/>
      <c r="U120" s="972"/>
      <c r="V120" s="972"/>
      <c r="W120" s="972"/>
      <c r="X120" s="972"/>
      <c r="Y120" s="978"/>
      <c r="Z120" s="978"/>
      <c r="AA120" s="978"/>
      <c r="AB120" s="980"/>
      <c r="AC120" s="980"/>
      <c r="AD120" s="980"/>
      <c r="AE120" s="972"/>
      <c r="AF120" s="972"/>
      <c r="AG120" s="972"/>
      <c r="AH120" s="973"/>
    </row>
    <row r="121" spans="1:34" s="103" customFormat="1" ht="20.100000000000001" customHeight="1" x14ac:dyDescent="0.15">
      <c r="A121" s="974">
        <v>63</v>
      </c>
      <c r="B121" s="975"/>
      <c r="C121" s="976"/>
      <c r="D121" s="976"/>
      <c r="E121" s="976"/>
      <c r="F121" s="977"/>
      <c r="G121" s="977"/>
      <c r="H121" s="977"/>
      <c r="I121" s="978"/>
      <c r="J121" s="978"/>
      <c r="K121" s="978"/>
      <c r="L121" s="978"/>
      <c r="M121" s="978"/>
      <c r="N121" s="978"/>
      <c r="O121" s="979"/>
      <c r="P121" s="979"/>
      <c r="Q121" s="979"/>
      <c r="R121" s="979"/>
      <c r="S121" s="979"/>
      <c r="T121" s="979"/>
      <c r="U121" s="972"/>
      <c r="V121" s="972"/>
      <c r="W121" s="972"/>
      <c r="X121" s="972"/>
      <c r="Y121" s="978"/>
      <c r="Z121" s="978"/>
      <c r="AA121" s="978"/>
      <c r="AB121" s="980"/>
      <c r="AC121" s="980"/>
      <c r="AD121" s="980"/>
      <c r="AE121" s="972"/>
      <c r="AF121" s="972"/>
      <c r="AG121" s="972"/>
      <c r="AH121" s="973"/>
    </row>
    <row r="122" spans="1:34" s="103" customFormat="1" ht="20.100000000000001" customHeight="1" x14ac:dyDescent="0.15">
      <c r="A122" s="974">
        <v>64</v>
      </c>
      <c r="B122" s="975"/>
      <c r="C122" s="976"/>
      <c r="D122" s="976"/>
      <c r="E122" s="976"/>
      <c r="F122" s="977"/>
      <c r="G122" s="977"/>
      <c r="H122" s="977"/>
      <c r="I122" s="978"/>
      <c r="J122" s="978"/>
      <c r="K122" s="978"/>
      <c r="L122" s="978"/>
      <c r="M122" s="978"/>
      <c r="N122" s="978"/>
      <c r="O122" s="979"/>
      <c r="P122" s="979"/>
      <c r="Q122" s="979"/>
      <c r="R122" s="979"/>
      <c r="S122" s="979"/>
      <c r="T122" s="979"/>
      <c r="U122" s="972"/>
      <c r="V122" s="972"/>
      <c r="W122" s="972"/>
      <c r="X122" s="972"/>
      <c r="Y122" s="978"/>
      <c r="Z122" s="978"/>
      <c r="AA122" s="978"/>
      <c r="AB122" s="980"/>
      <c r="AC122" s="980"/>
      <c r="AD122" s="980"/>
      <c r="AE122" s="972"/>
      <c r="AF122" s="972"/>
      <c r="AG122" s="972"/>
      <c r="AH122" s="973"/>
    </row>
    <row r="123" spans="1:34" s="103" customFormat="1" ht="20.100000000000001" customHeight="1" x14ac:dyDescent="0.15">
      <c r="A123" s="974">
        <v>65</v>
      </c>
      <c r="B123" s="975"/>
      <c r="C123" s="976"/>
      <c r="D123" s="976"/>
      <c r="E123" s="976"/>
      <c r="F123" s="977"/>
      <c r="G123" s="977"/>
      <c r="H123" s="977"/>
      <c r="I123" s="978"/>
      <c r="J123" s="978"/>
      <c r="K123" s="978"/>
      <c r="L123" s="978"/>
      <c r="M123" s="978"/>
      <c r="N123" s="978"/>
      <c r="O123" s="979"/>
      <c r="P123" s="979"/>
      <c r="Q123" s="979"/>
      <c r="R123" s="979"/>
      <c r="S123" s="979"/>
      <c r="T123" s="979"/>
      <c r="U123" s="972"/>
      <c r="V123" s="972"/>
      <c r="W123" s="972"/>
      <c r="X123" s="972"/>
      <c r="Y123" s="978"/>
      <c r="Z123" s="978"/>
      <c r="AA123" s="978"/>
      <c r="AB123" s="980"/>
      <c r="AC123" s="980"/>
      <c r="AD123" s="980"/>
      <c r="AE123" s="972"/>
      <c r="AF123" s="972"/>
      <c r="AG123" s="972"/>
      <c r="AH123" s="973"/>
    </row>
    <row r="124" spans="1:34" s="103" customFormat="1" ht="20.100000000000001" customHeight="1" x14ac:dyDescent="0.15">
      <c r="A124" s="974">
        <v>66</v>
      </c>
      <c r="B124" s="975"/>
      <c r="C124" s="976"/>
      <c r="D124" s="976"/>
      <c r="E124" s="976"/>
      <c r="F124" s="977"/>
      <c r="G124" s="977"/>
      <c r="H124" s="977"/>
      <c r="I124" s="978"/>
      <c r="J124" s="978"/>
      <c r="K124" s="978"/>
      <c r="L124" s="978"/>
      <c r="M124" s="978"/>
      <c r="N124" s="978"/>
      <c r="O124" s="979"/>
      <c r="P124" s="979"/>
      <c r="Q124" s="979"/>
      <c r="R124" s="979"/>
      <c r="S124" s="979"/>
      <c r="T124" s="979"/>
      <c r="U124" s="972"/>
      <c r="V124" s="972"/>
      <c r="W124" s="972"/>
      <c r="X124" s="972"/>
      <c r="Y124" s="978"/>
      <c r="Z124" s="978"/>
      <c r="AA124" s="978"/>
      <c r="AB124" s="980"/>
      <c r="AC124" s="980"/>
      <c r="AD124" s="980"/>
      <c r="AE124" s="972"/>
      <c r="AF124" s="972"/>
      <c r="AG124" s="972"/>
      <c r="AH124" s="973"/>
    </row>
    <row r="125" spans="1:34" s="103" customFormat="1" ht="20.100000000000001" customHeight="1" x14ac:dyDescent="0.15">
      <c r="A125" s="974">
        <v>67</v>
      </c>
      <c r="B125" s="975"/>
      <c r="C125" s="976"/>
      <c r="D125" s="976"/>
      <c r="E125" s="976"/>
      <c r="F125" s="977"/>
      <c r="G125" s="977"/>
      <c r="H125" s="977"/>
      <c r="I125" s="978"/>
      <c r="J125" s="978"/>
      <c r="K125" s="978"/>
      <c r="L125" s="978"/>
      <c r="M125" s="978"/>
      <c r="N125" s="978"/>
      <c r="O125" s="979"/>
      <c r="P125" s="979"/>
      <c r="Q125" s="979"/>
      <c r="R125" s="979"/>
      <c r="S125" s="979"/>
      <c r="T125" s="979"/>
      <c r="U125" s="972"/>
      <c r="V125" s="972"/>
      <c r="W125" s="972"/>
      <c r="X125" s="972"/>
      <c r="Y125" s="978"/>
      <c r="Z125" s="978"/>
      <c r="AA125" s="978"/>
      <c r="AB125" s="980"/>
      <c r="AC125" s="980"/>
      <c r="AD125" s="980"/>
      <c r="AE125" s="972"/>
      <c r="AF125" s="972"/>
      <c r="AG125" s="972"/>
      <c r="AH125" s="973"/>
    </row>
    <row r="126" spans="1:34" s="103" customFormat="1" ht="20.100000000000001" customHeight="1" x14ac:dyDescent="0.15">
      <c r="A126" s="974">
        <v>68</v>
      </c>
      <c r="B126" s="975"/>
      <c r="C126" s="976"/>
      <c r="D126" s="976"/>
      <c r="E126" s="976"/>
      <c r="F126" s="977"/>
      <c r="G126" s="977"/>
      <c r="H126" s="977"/>
      <c r="I126" s="978"/>
      <c r="J126" s="978"/>
      <c r="K126" s="978"/>
      <c r="L126" s="978"/>
      <c r="M126" s="978"/>
      <c r="N126" s="978"/>
      <c r="O126" s="979"/>
      <c r="P126" s="979"/>
      <c r="Q126" s="979"/>
      <c r="R126" s="979"/>
      <c r="S126" s="979"/>
      <c r="T126" s="979"/>
      <c r="U126" s="972"/>
      <c r="V126" s="972"/>
      <c r="W126" s="972"/>
      <c r="X126" s="972"/>
      <c r="Y126" s="978"/>
      <c r="Z126" s="978"/>
      <c r="AA126" s="978"/>
      <c r="AB126" s="980"/>
      <c r="AC126" s="980"/>
      <c r="AD126" s="980"/>
      <c r="AE126" s="972"/>
      <c r="AF126" s="972"/>
      <c r="AG126" s="972"/>
      <c r="AH126" s="973"/>
    </row>
    <row r="127" spans="1:34" s="103" customFormat="1" ht="20.100000000000001" customHeight="1" x14ac:dyDescent="0.15">
      <c r="A127" s="974">
        <v>69</v>
      </c>
      <c r="B127" s="975"/>
      <c r="C127" s="976"/>
      <c r="D127" s="976"/>
      <c r="E127" s="976"/>
      <c r="F127" s="977"/>
      <c r="G127" s="977"/>
      <c r="H127" s="977"/>
      <c r="I127" s="978"/>
      <c r="J127" s="978"/>
      <c r="K127" s="978"/>
      <c r="L127" s="978"/>
      <c r="M127" s="978"/>
      <c r="N127" s="978"/>
      <c r="O127" s="979"/>
      <c r="P127" s="979"/>
      <c r="Q127" s="979"/>
      <c r="R127" s="979"/>
      <c r="S127" s="979"/>
      <c r="T127" s="979"/>
      <c r="U127" s="972"/>
      <c r="V127" s="972"/>
      <c r="W127" s="972"/>
      <c r="X127" s="972"/>
      <c r="Y127" s="978"/>
      <c r="Z127" s="978"/>
      <c r="AA127" s="978"/>
      <c r="AB127" s="980"/>
      <c r="AC127" s="980"/>
      <c r="AD127" s="980"/>
      <c r="AE127" s="972"/>
      <c r="AF127" s="972"/>
      <c r="AG127" s="972"/>
      <c r="AH127" s="973"/>
    </row>
    <row r="128" spans="1:34" s="103" customFormat="1" ht="20.100000000000001" customHeight="1" x14ac:dyDescent="0.15">
      <c r="A128" s="974">
        <v>70</v>
      </c>
      <c r="B128" s="975"/>
      <c r="C128" s="976"/>
      <c r="D128" s="976"/>
      <c r="E128" s="976"/>
      <c r="F128" s="977"/>
      <c r="G128" s="977"/>
      <c r="H128" s="977"/>
      <c r="I128" s="978"/>
      <c r="J128" s="978"/>
      <c r="K128" s="978"/>
      <c r="L128" s="978"/>
      <c r="M128" s="978"/>
      <c r="N128" s="978"/>
      <c r="O128" s="979"/>
      <c r="P128" s="979"/>
      <c r="Q128" s="979"/>
      <c r="R128" s="979"/>
      <c r="S128" s="979"/>
      <c r="T128" s="979"/>
      <c r="U128" s="972"/>
      <c r="V128" s="972"/>
      <c r="W128" s="972"/>
      <c r="X128" s="972"/>
      <c r="Y128" s="978"/>
      <c r="Z128" s="978"/>
      <c r="AA128" s="978"/>
      <c r="AB128" s="980"/>
      <c r="AC128" s="980"/>
      <c r="AD128" s="980"/>
      <c r="AE128" s="972"/>
      <c r="AF128" s="972"/>
      <c r="AG128" s="972"/>
      <c r="AH128" s="973"/>
    </row>
    <row r="129" spans="1:34" s="103" customFormat="1" ht="20.100000000000001" customHeight="1" x14ac:dyDescent="0.15">
      <c r="A129" s="974">
        <v>71</v>
      </c>
      <c r="B129" s="975"/>
      <c r="C129" s="976"/>
      <c r="D129" s="976"/>
      <c r="E129" s="976"/>
      <c r="F129" s="977"/>
      <c r="G129" s="977"/>
      <c r="H129" s="977"/>
      <c r="I129" s="978"/>
      <c r="J129" s="978"/>
      <c r="K129" s="978"/>
      <c r="L129" s="978"/>
      <c r="M129" s="978"/>
      <c r="N129" s="978"/>
      <c r="O129" s="979"/>
      <c r="P129" s="979"/>
      <c r="Q129" s="979"/>
      <c r="R129" s="979"/>
      <c r="S129" s="979"/>
      <c r="T129" s="979"/>
      <c r="U129" s="972"/>
      <c r="V129" s="972"/>
      <c r="W129" s="972"/>
      <c r="X129" s="972"/>
      <c r="Y129" s="978"/>
      <c r="Z129" s="978"/>
      <c r="AA129" s="978"/>
      <c r="AB129" s="980"/>
      <c r="AC129" s="980"/>
      <c r="AD129" s="980"/>
      <c r="AE129" s="972"/>
      <c r="AF129" s="972"/>
      <c r="AG129" s="972"/>
      <c r="AH129" s="973"/>
    </row>
    <row r="130" spans="1:34" s="103" customFormat="1" ht="20.100000000000001" customHeight="1" x14ac:dyDescent="0.15">
      <c r="A130" s="974">
        <v>72</v>
      </c>
      <c r="B130" s="975"/>
      <c r="C130" s="976"/>
      <c r="D130" s="976"/>
      <c r="E130" s="976"/>
      <c r="F130" s="977"/>
      <c r="G130" s="977"/>
      <c r="H130" s="977"/>
      <c r="I130" s="978"/>
      <c r="J130" s="978"/>
      <c r="K130" s="978"/>
      <c r="L130" s="978"/>
      <c r="M130" s="978"/>
      <c r="N130" s="978"/>
      <c r="O130" s="979"/>
      <c r="P130" s="979"/>
      <c r="Q130" s="979"/>
      <c r="R130" s="979"/>
      <c r="S130" s="979"/>
      <c r="T130" s="979"/>
      <c r="U130" s="972"/>
      <c r="V130" s="972"/>
      <c r="W130" s="972"/>
      <c r="X130" s="972"/>
      <c r="Y130" s="978"/>
      <c r="Z130" s="978"/>
      <c r="AA130" s="978"/>
      <c r="AB130" s="980"/>
      <c r="AC130" s="980"/>
      <c r="AD130" s="980"/>
      <c r="AE130" s="972"/>
      <c r="AF130" s="972"/>
      <c r="AG130" s="972"/>
      <c r="AH130" s="973"/>
    </row>
    <row r="131" spans="1:34" s="103" customFormat="1" ht="20.100000000000001" customHeight="1" x14ac:dyDescent="0.15">
      <c r="A131" s="974">
        <v>73</v>
      </c>
      <c r="B131" s="975"/>
      <c r="C131" s="976"/>
      <c r="D131" s="976"/>
      <c r="E131" s="976"/>
      <c r="F131" s="977"/>
      <c r="G131" s="977"/>
      <c r="H131" s="977"/>
      <c r="I131" s="978"/>
      <c r="J131" s="978"/>
      <c r="K131" s="978"/>
      <c r="L131" s="978"/>
      <c r="M131" s="978"/>
      <c r="N131" s="978"/>
      <c r="O131" s="979"/>
      <c r="P131" s="979"/>
      <c r="Q131" s="979"/>
      <c r="R131" s="979"/>
      <c r="S131" s="979"/>
      <c r="T131" s="979"/>
      <c r="U131" s="972"/>
      <c r="V131" s="972"/>
      <c r="W131" s="972"/>
      <c r="X131" s="972"/>
      <c r="Y131" s="978"/>
      <c r="Z131" s="978"/>
      <c r="AA131" s="978"/>
      <c r="AB131" s="980"/>
      <c r="AC131" s="980"/>
      <c r="AD131" s="980"/>
      <c r="AE131" s="972"/>
      <c r="AF131" s="972"/>
      <c r="AG131" s="972"/>
      <c r="AH131" s="973"/>
    </row>
    <row r="132" spans="1:34" s="103" customFormat="1" ht="20.100000000000001" customHeight="1" x14ac:dyDescent="0.15">
      <c r="A132" s="974">
        <v>74</v>
      </c>
      <c r="B132" s="975"/>
      <c r="C132" s="976"/>
      <c r="D132" s="976"/>
      <c r="E132" s="976"/>
      <c r="F132" s="977"/>
      <c r="G132" s="977"/>
      <c r="H132" s="977"/>
      <c r="I132" s="978"/>
      <c r="J132" s="978"/>
      <c r="K132" s="978"/>
      <c r="L132" s="978"/>
      <c r="M132" s="978"/>
      <c r="N132" s="978"/>
      <c r="O132" s="979"/>
      <c r="P132" s="979"/>
      <c r="Q132" s="979"/>
      <c r="R132" s="979"/>
      <c r="S132" s="979"/>
      <c r="T132" s="979"/>
      <c r="U132" s="972"/>
      <c r="V132" s="972"/>
      <c r="W132" s="972"/>
      <c r="X132" s="972"/>
      <c r="Y132" s="978"/>
      <c r="Z132" s="978"/>
      <c r="AA132" s="978"/>
      <c r="AB132" s="980"/>
      <c r="AC132" s="980"/>
      <c r="AD132" s="980"/>
      <c r="AE132" s="972"/>
      <c r="AF132" s="972"/>
      <c r="AG132" s="972"/>
      <c r="AH132" s="973"/>
    </row>
    <row r="133" spans="1:34" s="103" customFormat="1" ht="20.100000000000001" customHeight="1" thickBot="1" x14ac:dyDescent="0.2">
      <c r="A133" s="968">
        <v>75</v>
      </c>
      <c r="B133" s="969"/>
      <c r="C133" s="970"/>
      <c r="D133" s="970"/>
      <c r="E133" s="970"/>
      <c r="F133" s="971"/>
      <c r="G133" s="971"/>
      <c r="H133" s="971"/>
      <c r="I133" s="966"/>
      <c r="J133" s="966"/>
      <c r="K133" s="966"/>
      <c r="L133" s="966"/>
      <c r="M133" s="966"/>
      <c r="N133" s="966"/>
      <c r="O133" s="965"/>
      <c r="P133" s="965"/>
      <c r="Q133" s="965"/>
      <c r="R133" s="965"/>
      <c r="S133" s="965"/>
      <c r="T133" s="965"/>
      <c r="U133" s="962"/>
      <c r="V133" s="962"/>
      <c r="W133" s="962"/>
      <c r="X133" s="962"/>
      <c r="Y133" s="966"/>
      <c r="Z133" s="966"/>
      <c r="AA133" s="966"/>
      <c r="AB133" s="967"/>
      <c r="AC133" s="967"/>
      <c r="AD133" s="967"/>
      <c r="AE133" s="962"/>
      <c r="AF133" s="962"/>
      <c r="AG133" s="962"/>
      <c r="AH133" s="963"/>
    </row>
    <row r="134" spans="1:34" s="103" customFormat="1" ht="13.9" customHeight="1" x14ac:dyDescent="0.15">
      <c r="A134" s="226"/>
      <c r="B134" s="226"/>
      <c r="C134" s="227"/>
      <c r="D134" s="227"/>
      <c r="E134" s="227"/>
      <c r="F134" s="228"/>
      <c r="G134" s="228"/>
      <c r="H134" s="228"/>
      <c r="I134" s="229"/>
      <c r="J134" s="229"/>
      <c r="K134" s="229"/>
      <c r="L134" s="229"/>
      <c r="M134" s="229"/>
      <c r="N134" s="229"/>
      <c r="O134" s="230"/>
      <c r="P134" s="230"/>
      <c r="Q134" s="230"/>
      <c r="R134" s="230"/>
      <c r="S134" s="230"/>
      <c r="T134" s="230"/>
      <c r="U134" s="231"/>
      <c r="V134" s="231"/>
      <c r="W134" s="231"/>
      <c r="X134" s="231"/>
      <c r="Y134" s="229"/>
      <c r="Z134" s="229"/>
      <c r="AA134" s="229"/>
      <c r="AB134" s="232"/>
      <c r="AC134" s="232"/>
      <c r="AD134" s="232"/>
      <c r="AE134" s="231"/>
      <c r="AF134" s="231"/>
      <c r="AG134" s="231"/>
      <c r="AH134" s="231"/>
    </row>
    <row r="135" spans="1:34" s="103" customFormat="1" ht="13.9" customHeight="1" x14ac:dyDescent="0.15">
      <c r="A135" s="103" t="s">
        <v>1233</v>
      </c>
    </row>
    <row r="136" spans="1:34" ht="13.9" customHeight="1" x14ac:dyDescent="0.15">
      <c r="A136" s="223">
        <v>1</v>
      </c>
      <c r="B136" s="1006" t="s">
        <v>1166</v>
      </c>
      <c r="C136" s="1006"/>
      <c r="D136" s="1006"/>
      <c r="E136" s="1006"/>
      <c r="F136" s="1006"/>
      <c r="G136" s="1006"/>
      <c r="H136" s="1006"/>
      <c r="I136" s="1006"/>
      <c r="J136" s="1006"/>
      <c r="K136" s="1006"/>
      <c r="L136" s="1006"/>
      <c r="M136" s="1006"/>
      <c r="N136" s="1006"/>
      <c r="O136" s="1006"/>
      <c r="P136" s="1006"/>
      <c r="Q136" s="1006"/>
      <c r="R136" s="1006"/>
      <c r="S136" s="1006"/>
      <c r="T136" s="1006"/>
      <c r="U136" s="1006"/>
      <c r="V136" s="1006"/>
      <c r="W136" s="1006"/>
      <c r="X136" s="1006"/>
      <c r="Y136" s="1006"/>
      <c r="Z136" s="1006"/>
      <c r="AA136" s="1006"/>
      <c r="AB136" s="1006"/>
      <c r="AC136" s="1006"/>
      <c r="AD136" s="1006"/>
      <c r="AE136" s="1006"/>
      <c r="AF136" s="1006"/>
      <c r="AG136" s="1006"/>
      <c r="AH136" s="1006"/>
    </row>
    <row r="137" spans="1:34" ht="13.9" customHeight="1" x14ac:dyDescent="0.15">
      <c r="A137" s="223">
        <v>2</v>
      </c>
      <c r="B137" s="1006" t="s">
        <v>1234</v>
      </c>
      <c r="C137" s="1006"/>
      <c r="D137" s="1006"/>
      <c r="E137" s="1006"/>
      <c r="F137" s="1006"/>
      <c r="G137" s="1006"/>
      <c r="H137" s="1006"/>
      <c r="I137" s="1006"/>
      <c r="J137" s="1006"/>
      <c r="K137" s="1006"/>
      <c r="L137" s="1006"/>
      <c r="M137" s="1006"/>
      <c r="N137" s="1006"/>
      <c r="O137" s="1006"/>
      <c r="P137" s="1006"/>
      <c r="Q137" s="1006"/>
      <c r="R137" s="1006"/>
      <c r="S137" s="1006"/>
      <c r="T137" s="1006"/>
      <c r="U137" s="1006"/>
      <c r="V137" s="1006"/>
      <c r="W137" s="1006"/>
      <c r="X137" s="1006"/>
      <c r="Y137" s="1006"/>
      <c r="Z137" s="1006"/>
      <c r="AA137" s="1006"/>
      <c r="AB137" s="1006"/>
      <c r="AC137" s="1006"/>
      <c r="AD137" s="1006"/>
      <c r="AE137" s="1006"/>
      <c r="AF137" s="1006"/>
      <c r="AG137" s="1006"/>
      <c r="AH137" s="1006"/>
    </row>
    <row r="138" spans="1:34" ht="13.9" customHeight="1" x14ac:dyDescent="0.15">
      <c r="A138" s="223">
        <v>3</v>
      </c>
      <c r="B138" s="1006" t="s">
        <v>1235</v>
      </c>
      <c r="C138" s="1006"/>
      <c r="D138" s="1006"/>
      <c r="E138" s="1006"/>
      <c r="F138" s="1006"/>
      <c r="G138" s="1006"/>
      <c r="H138" s="1006"/>
      <c r="I138" s="1006"/>
      <c r="J138" s="1006"/>
      <c r="K138" s="1006"/>
      <c r="L138" s="1006"/>
      <c r="M138" s="1006"/>
      <c r="N138" s="1006"/>
      <c r="O138" s="1006"/>
      <c r="P138" s="1006"/>
      <c r="Q138" s="1006"/>
      <c r="R138" s="1006"/>
      <c r="S138" s="1006"/>
      <c r="T138" s="1006"/>
      <c r="U138" s="1006"/>
      <c r="V138" s="1006"/>
      <c r="W138" s="1006"/>
      <c r="X138" s="1006"/>
      <c r="Y138" s="1006"/>
      <c r="Z138" s="1006"/>
      <c r="AA138" s="1006"/>
      <c r="AB138" s="1006"/>
      <c r="AC138" s="1006"/>
      <c r="AD138" s="1006"/>
      <c r="AE138" s="1006"/>
      <c r="AF138" s="1006"/>
      <c r="AG138" s="1006"/>
      <c r="AH138" s="1006"/>
    </row>
    <row r="139" spans="1:34" ht="13.9" customHeight="1" x14ac:dyDescent="0.15">
      <c r="A139" s="224"/>
      <c r="B139" s="224"/>
      <c r="C139" s="964" t="s">
        <v>1296</v>
      </c>
      <c r="D139" s="964"/>
      <c r="E139" s="964"/>
      <c r="F139" s="964"/>
      <c r="G139" s="964"/>
      <c r="H139" s="964"/>
      <c r="I139" s="964"/>
      <c r="J139" s="964"/>
      <c r="K139" s="964"/>
      <c r="L139" s="964"/>
      <c r="M139" s="964"/>
      <c r="N139" s="964"/>
      <c r="O139" s="964"/>
      <c r="P139" s="964"/>
      <c r="Q139" s="964"/>
      <c r="R139" s="964"/>
      <c r="S139" s="964"/>
      <c r="T139" s="964"/>
      <c r="U139" s="964"/>
      <c r="V139" s="964"/>
      <c r="W139" s="964"/>
      <c r="X139" s="964"/>
      <c r="Y139" s="964"/>
      <c r="Z139" s="964"/>
      <c r="AA139" s="964"/>
      <c r="AB139" s="964"/>
      <c r="AC139" s="964"/>
      <c r="AD139" s="964"/>
      <c r="AE139" s="964"/>
      <c r="AF139" s="964"/>
      <c r="AG139" s="964"/>
      <c r="AH139" s="964"/>
    </row>
    <row r="140" spans="1:34" ht="13.9" customHeight="1" x14ac:dyDescent="0.15">
      <c r="A140" s="224"/>
      <c r="B140" s="224"/>
      <c r="C140" s="964"/>
      <c r="D140" s="964"/>
      <c r="E140" s="964"/>
      <c r="F140" s="964"/>
      <c r="G140" s="964"/>
      <c r="H140" s="964"/>
      <c r="I140" s="964"/>
      <c r="J140" s="964"/>
      <c r="K140" s="964"/>
      <c r="L140" s="964"/>
      <c r="M140" s="964"/>
      <c r="N140" s="964"/>
      <c r="O140" s="964"/>
      <c r="P140" s="964"/>
      <c r="Q140" s="964"/>
      <c r="R140" s="964"/>
      <c r="S140" s="964"/>
      <c r="T140" s="964"/>
      <c r="U140" s="964"/>
      <c r="V140" s="964"/>
      <c r="W140" s="964"/>
      <c r="X140" s="964"/>
      <c r="Y140" s="964"/>
      <c r="Z140" s="964"/>
      <c r="AA140" s="964"/>
      <c r="AB140" s="964"/>
      <c r="AC140" s="964"/>
      <c r="AD140" s="964"/>
      <c r="AE140" s="964"/>
      <c r="AF140" s="964"/>
      <c r="AG140" s="964"/>
      <c r="AH140" s="964"/>
    </row>
    <row r="141" spans="1:34" ht="13.9" customHeight="1" x14ac:dyDescent="0.15">
      <c r="A141" s="224"/>
      <c r="B141" s="224"/>
      <c r="C141" s="964" t="s">
        <v>1297</v>
      </c>
      <c r="D141" s="964"/>
      <c r="E141" s="964"/>
      <c r="F141" s="964"/>
      <c r="G141" s="964"/>
      <c r="H141" s="964"/>
      <c r="I141" s="964"/>
      <c r="J141" s="964"/>
      <c r="K141" s="964"/>
      <c r="L141" s="964"/>
      <c r="M141" s="964"/>
      <c r="N141" s="964"/>
      <c r="O141" s="964"/>
      <c r="P141" s="964"/>
      <c r="Q141" s="964"/>
      <c r="R141" s="964"/>
      <c r="S141" s="964"/>
      <c r="T141" s="964"/>
      <c r="U141" s="964"/>
      <c r="V141" s="964"/>
      <c r="W141" s="964"/>
      <c r="X141" s="964"/>
      <c r="Y141" s="964"/>
      <c r="Z141" s="964"/>
      <c r="AA141" s="964"/>
      <c r="AB141" s="964"/>
      <c r="AC141" s="964"/>
      <c r="AD141" s="964"/>
      <c r="AE141" s="964"/>
      <c r="AF141" s="964"/>
      <c r="AG141" s="964"/>
      <c r="AH141" s="964"/>
    </row>
    <row r="142" spans="1:34" ht="13.9" customHeight="1" x14ac:dyDescent="0.15">
      <c r="A142" s="224"/>
      <c r="B142" s="223"/>
      <c r="C142" s="964"/>
      <c r="D142" s="964"/>
      <c r="E142" s="964"/>
      <c r="F142" s="964"/>
      <c r="G142" s="964"/>
      <c r="H142" s="964"/>
      <c r="I142" s="964"/>
      <c r="J142" s="964"/>
      <c r="K142" s="964"/>
      <c r="L142" s="964"/>
      <c r="M142" s="964"/>
      <c r="N142" s="964"/>
      <c r="O142" s="964"/>
      <c r="P142" s="964"/>
      <c r="Q142" s="964"/>
      <c r="R142" s="964"/>
      <c r="S142" s="964"/>
      <c r="T142" s="964"/>
      <c r="U142" s="964"/>
      <c r="V142" s="964"/>
      <c r="W142" s="964"/>
      <c r="X142" s="964"/>
      <c r="Y142" s="964"/>
      <c r="Z142" s="964"/>
      <c r="AA142" s="964"/>
      <c r="AB142" s="964"/>
      <c r="AC142" s="964"/>
      <c r="AD142" s="964"/>
      <c r="AE142" s="964"/>
      <c r="AF142" s="964"/>
      <c r="AG142" s="964"/>
      <c r="AH142" s="964"/>
    </row>
    <row r="143" spans="1:34" ht="13.9" customHeight="1" x14ac:dyDescent="0.15">
      <c r="A143" s="225">
        <v>4</v>
      </c>
      <c r="B143" s="1006" t="s">
        <v>1171</v>
      </c>
      <c r="C143" s="1006"/>
      <c r="D143" s="1006"/>
      <c r="E143" s="1006"/>
      <c r="F143" s="1006"/>
      <c r="G143" s="1006"/>
      <c r="H143" s="1006"/>
      <c r="I143" s="1006"/>
      <c r="J143" s="1006"/>
      <c r="K143" s="1006"/>
      <c r="L143" s="1006"/>
      <c r="M143" s="1006"/>
      <c r="N143" s="1006"/>
      <c r="O143" s="1006"/>
      <c r="P143" s="1006"/>
      <c r="Q143" s="1006"/>
      <c r="R143" s="1006"/>
      <c r="S143" s="1006"/>
      <c r="T143" s="1006"/>
      <c r="U143" s="1006"/>
      <c r="V143" s="1006"/>
      <c r="W143" s="1006"/>
      <c r="X143" s="1006"/>
      <c r="Y143" s="1006"/>
      <c r="Z143" s="1006"/>
      <c r="AA143" s="1006"/>
      <c r="AB143" s="1006"/>
      <c r="AC143" s="1006"/>
      <c r="AD143" s="1006"/>
      <c r="AE143" s="1006"/>
      <c r="AF143" s="1006"/>
      <c r="AG143" s="1006"/>
      <c r="AH143" s="1006"/>
    </row>
    <row r="144" spans="1:34" ht="13.9" customHeight="1" x14ac:dyDescent="0.15">
      <c r="A144" s="224"/>
      <c r="B144" s="1006"/>
      <c r="C144" s="1006"/>
      <c r="D144" s="1006"/>
      <c r="E144" s="1006"/>
      <c r="F144" s="1006"/>
      <c r="G144" s="1006"/>
      <c r="H144" s="1006"/>
      <c r="I144" s="1006"/>
      <c r="J144" s="1006"/>
      <c r="K144" s="1006"/>
      <c r="L144" s="1006"/>
      <c r="M144" s="1006"/>
      <c r="N144" s="1006"/>
      <c r="O144" s="1006"/>
      <c r="P144" s="1006"/>
      <c r="Q144" s="1006"/>
      <c r="R144" s="1006"/>
      <c r="S144" s="1006"/>
      <c r="T144" s="1006"/>
      <c r="U144" s="1006"/>
      <c r="V144" s="1006"/>
      <c r="W144" s="1006"/>
      <c r="X144" s="1006"/>
      <c r="Y144" s="1006"/>
      <c r="Z144" s="1006"/>
      <c r="AA144" s="1006"/>
      <c r="AB144" s="1006"/>
      <c r="AC144" s="1006"/>
      <c r="AD144" s="1006"/>
      <c r="AE144" s="1006"/>
      <c r="AF144" s="1006"/>
      <c r="AG144" s="1006"/>
      <c r="AH144" s="1006"/>
    </row>
    <row r="145" spans="1:36" s="103" customFormat="1" ht="14.1" customHeight="1" x14ac:dyDescent="0.15">
      <c r="A145" s="98"/>
      <c r="B145" s="133"/>
      <c r="C145" s="133"/>
      <c r="D145" s="133"/>
      <c r="E145" s="133"/>
      <c r="F145" s="133"/>
      <c r="G145" s="133"/>
      <c r="H145" s="133"/>
      <c r="I145" s="133"/>
      <c r="J145" s="133"/>
      <c r="K145" s="133"/>
      <c r="L145" s="133"/>
      <c r="M145" s="133"/>
      <c r="N145" s="133"/>
      <c r="O145" s="133"/>
      <c r="P145" s="954" t="s">
        <v>1447</v>
      </c>
      <c r="Q145" s="954"/>
      <c r="R145" s="954"/>
      <c r="S145" s="954"/>
      <c r="T145" s="133"/>
      <c r="U145" s="133"/>
      <c r="V145" s="133"/>
      <c r="W145" s="133"/>
      <c r="X145" s="133"/>
      <c r="Y145" s="133"/>
      <c r="Z145" s="133"/>
      <c r="AA145" s="133"/>
      <c r="AB145" s="133"/>
      <c r="AC145" s="133"/>
      <c r="AD145" s="133"/>
      <c r="AE145" s="133"/>
      <c r="AF145" s="133"/>
      <c r="AG145" s="133"/>
      <c r="AH145" s="133"/>
      <c r="AI145" s="133"/>
      <c r="AJ145" s="133"/>
    </row>
    <row r="146" spans="1:36" s="103" customFormat="1" ht="14.1" customHeight="1" x14ac:dyDescent="0.15"/>
    <row r="147" spans="1:36" s="103" customFormat="1" ht="14.1" customHeight="1" thickBot="1" x14ac:dyDescent="0.2">
      <c r="B147" s="103" t="s">
        <v>1164</v>
      </c>
    </row>
    <row r="148" spans="1:36" s="103" customFormat="1" ht="14.1" customHeight="1" x14ac:dyDescent="0.15">
      <c r="A148" s="987" t="s">
        <v>1220</v>
      </c>
      <c r="B148" s="988"/>
      <c r="C148" s="991" t="s">
        <v>1229</v>
      </c>
      <c r="D148" s="992"/>
      <c r="E148" s="993"/>
      <c r="F148" s="991" t="s">
        <v>1230</v>
      </c>
      <c r="G148" s="992"/>
      <c r="H148" s="993"/>
      <c r="I148" s="997" t="s">
        <v>1231</v>
      </c>
      <c r="J148" s="997"/>
      <c r="K148" s="997"/>
      <c r="L148" s="997"/>
      <c r="M148" s="997"/>
      <c r="N148" s="997"/>
      <c r="O148" s="999" t="s">
        <v>1232</v>
      </c>
      <c r="P148" s="999"/>
      <c r="Q148" s="999"/>
      <c r="R148" s="999"/>
      <c r="S148" s="999"/>
      <c r="T148" s="999"/>
      <c r="U148" s="999"/>
      <c r="V148" s="999"/>
      <c r="W148" s="999"/>
      <c r="X148" s="999"/>
      <c r="Y148" s="999"/>
      <c r="Z148" s="999"/>
      <c r="AA148" s="999"/>
      <c r="AB148" s="999"/>
      <c r="AC148" s="999"/>
      <c r="AD148" s="999"/>
      <c r="AE148" s="999"/>
      <c r="AF148" s="999"/>
      <c r="AG148" s="999"/>
      <c r="AH148" s="1000"/>
    </row>
    <row r="149" spans="1:36" s="103" customFormat="1" ht="14.1" customHeight="1" x14ac:dyDescent="0.15">
      <c r="A149" s="989"/>
      <c r="B149" s="990"/>
      <c r="C149" s="994"/>
      <c r="D149" s="995"/>
      <c r="E149" s="996"/>
      <c r="F149" s="994"/>
      <c r="G149" s="995"/>
      <c r="H149" s="996"/>
      <c r="I149" s="998"/>
      <c r="J149" s="998"/>
      <c r="K149" s="998"/>
      <c r="L149" s="998"/>
      <c r="M149" s="998"/>
      <c r="N149" s="998"/>
      <c r="O149" s="1001" t="s">
        <v>1223</v>
      </c>
      <c r="P149" s="1001"/>
      <c r="Q149" s="1001"/>
      <c r="R149" s="1001"/>
      <c r="S149" s="1001"/>
      <c r="T149" s="1001"/>
      <c r="U149" s="1001"/>
      <c r="V149" s="1001"/>
      <c r="W149" s="1001"/>
      <c r="X149" s="1001"/>
      <c r="Y149" s="1001" t="s">
        <v>1224</v>
      </c>
      <c r="Z149" s="1001"/>
      <c r="AA149" s="1001"/>
      <c r="AB149" s="1001"/>
      <c r="AC149" s="1001"/>
      <c r="AD149" s="1001"/>
      <c r="AE149" s="1001"/>
      <c r="AF149" s="1001"/>
      <c r="AG149" s="1001"/>
      <c r="AH149" s="1002"/>
    </row>
    <row r="150" spans="1:36" s="103" customFormat="1" ht="14.1" customHeight="1" x14ac:dyDescent="0.15">
      <c r="A150" s="989"/>
      <c r="B150" s="990"/>
      <c r="C150" s="994"/>
      <c r="D150" s="995"/>
      <c r="E150" s="996"/>
      <c r="F150" s="994"/>
      <c r="G150" s="995"/>
      <c r="H150" s="996"/>
      <c r="I150" s="998"/>
      <c r="J150" s="998"/>
      <c r="K150" s="998"/>
      <c r="L150" s="998"/>
      <c r="M150" s="998"/>
      <c r="N150" s="998"/>
      <c r="O150" s="1001"/>
      <c r="P150" s="1001"/>
      <c r="Q150" s="1001"/>
      <c r="R150" s="1001"/>
      <c r="S150" s="1001"/>
      <c r="T150" s="1001"/>
      <c r="U150" s="1001"/>
      <c r="V150" s="1001"/>
      <c r="W150" s="1001"/>
      <c r="X150" s="1001"/>
      <c r="Y150" s="1001"/>
      <c r="Z150" s="1001"/>
      <c r="AA150" s="1001"/>
      <c r="AB150" s="1001"/>
      <c r="AC150" s="1001"/>
      <c r="AD150" s="1001"/>
      <c r="AE150" s="1001"/>
      <c r="AF150" s="1001"/>
      <c r="AG150" s="1001"/>
      <c r="AH150" s="1002"/>
    </row>
    <row r="151" spans="1:36" s="103" customFormat="1" ht="14.1" customHeight="1" x14ac:dyDescent="0.15">
      <c r="A151" s="989"/>
      <c r="B151" s="990"/>
      <c r="C151" s="136"/>
      <c r="D151" s="137"/>
      <c r="E151" s="138"/>
      <c r="F151" s="994"/>
      <c r="G151" s="995"/>
      <c r="H151" s="996"/>
      <c r="I151" s="1003" t="s">
        <v>1221</v>
      </c>
      <c r="J151" s="1004"/>
      <c r="K151" s="1005"/>
      <c r="L151" s="1003" t="s">
        <v>1222</v>
      </c>
      <c r="M151" s="1004"/>
      <c r="N151" s="1005"/>
      <c r="O151" s="981" t="s">
        <v>1133</v>
      </c>
      <c r="P151" s="981"/>
      <c r="Q151" s="981"/>
      <c r="R151" s="981" t="s">
        <v>1135</v>
      </c>
      <c r="S151" s="981"/>
      <c r="T151" s="981"/>
      <c r="U151" s="983" t="s">
        <v>1136</v>
      </c>
      <c r="V151" s="983"/>
      <c r="W151" s="983"/>
      <c r="X151" s="983"/>
      <c r="Y151" s="981" t="s">
        <v>1142</v>
      </c>
      <c r="Z151" s="981"/>
      <c r="AA151" s="981"/>
      <c r="AB151" s="981" t="s">
        <v>1144</v>
      </c>
      <c r="AC151" s="981"/>
      <c r="AD151" s="981"/>
      <c r="AE151" s="983" t="s">
        <v>1136</v>
      </c>
      <c r="AF151" s="983"/>
      <c r="AG151" s="983"/>
      <c r="AH151" s="984"/>
    </row>
    <row r="152" spans="1:36" s="103" customFormat="1" ht="14.1" customHeight="1" x14ac:dyDescent="0.15">
      <c r="A152" s="989"/>
      <c r="B152" s="990"/>
      <c r="C152" s="136"/>
      <c r="D152" s="137"/>
      <c r="E152" s="138"/>
      <c r="F152" s="136"/>
      <c r="G152" s="137"/>
      <c r="H152" s="138"/>
      <c r="I152" s="1003"/>
      <c r="J152" s="1004"/>
      <c r="K152" s="1005"/>
      <c r="L152" s="1003"/>
      <c r="M152" s="1004"/>
      <c r="N152" s="1005"/>
      <c r="O152" s="981"/>
      <c r="P152" s="981"/>
      <c r="Q152" s="981"/>
      <c r="R152" s="981"/>
      <c r="S152" s="981"/>
      <c r="T152" s="981"/>
      <c r="U152" s="983"/>
      <c r="V152" s="983"/>
      <c r="W152" s="983"/>
      <c r="X152" s="983"/>
      <c r="Y152" s="981"/>
      <c r="Z152" s="981"/>
      <c r="AA152" s="981"/>
      <c r="AB152" s="981"/>
      <c r="AC152" s="981"/>
      <c r="AD152" s="981"/>
      <c r="AE152" s="983"/>
      <c r="AF152" s="983"/>
      <c r="AG152" s="983"/>
      <c r="AH152" s="984"/>
    </row>
    <row r="153" spans="1:36" s="103" customFormat="1" ht="14.1" customHeight="1" x14ac:dyDescent="0.15">
      <c r="A153" s="989"/>
      <c r="B153" s="990"/>
      <c r="C153" s="136"/>
      <c r="D153" s="137"/>
      <c r="E153" s="138"/>
      <c r="F153" s="136"/>
      <c r="G153" s="137"/>
      <c r="H153" s="138"/>
      <c r="I153" s="1003"/>
      <c r="J153" s="1004"/>
      <c r="K153" s="1005"/>
      <c r="L153" s="1003"/>
      <c r="M153" s="1004"/>
      <c r="N153" s="1005"/>
      <c r="O153" s="981"/>
      <c r="P153" s="981"/>
      <c r="Q153" s="981"/>
      <c r="R153" s="981"/>
      <c r="S153" s="981"/>
      <c r="T153" s="981"/>
      <c r="U153" s="983"/>
      <c r="V153" s="983"/>
      <c r="W153" s="983"/>
      <c r="X153" s="983"/>
      <c r="Y153" s="981"/>
      <c r="Z153" s="981"/>
      <c r="AA153" s="981"/>
      <c r="AB153" s="981"/>
      <c r="AC153" s="981"/>
      <c r="AD153" s="981"/>
      <c r="AE153" s="983"/>
      <c r="AF153" s="983"/>
      <c r="AG153" s="983"/>
      <c r="AH153" s="984"/>
    </row>
    <row r="154" spans="1:36" s="103" customFormat="1" ht="14.1" customHeight="1" x14ac:dyDescent="0.15">
      <c r="A154" s="989"/>
      <c r="B154" s="990"/>
      <c r="C154" s="136"/>
      <c r="D154" s="137"/>
      <c r="E154" s="138"/>
      <c r="F154" s="136"/>
      <c r="G154" s="137"/>
      <c r="H154" s="138"/>
      <c r="I154" s="1003"/>
      <c r="J154" s="1004"/>
      <c r="K154" s="1005"/>
      <c r="L154" s="1003"/>
      <c r="M154" s="1004"/>
      <c r="N154" s="1005"/>
      <c r="O154" s="982"/>
      <c r="P154" s="982"/>
      <c r="Q154" s="982"/>
      <c r="R154" s="982"/>
      <c r="S154" s="982"/>
      <c r="T154" s="982"/>
      <c r="U154" s="983"/>
      <c r="V154" s="983"/>
      <c r="W154" s="983"/>
      <c r="X154" s="983"/>
      <c r="Y154" s="982"/>
      <c r="Z154" s="982"/>
      <c r="AA154" s="982"/>
      <c r="AB154" s="982"/>
      <c r="AC154" s="982"/>
      <c r="AD154" s="982"/>
      <c r="AE154" s="983"/>
      <c r="AF154" s="983"/>
      <c r="AG154" s="983"/>
      <c r="AH154" s="984"/>
    </row>
    <row r="155" spans="1:36" s="103" customFormat="1" ht="14.1" customHeight="1" x14ac:dyDescent="0.15">
      <c r="A155" s="989"/>
      <c r="B155" s="990"/>
      <c r="C155" s="139"/>
      <c r="D155" s="140"/>
      <c r="E155" s="141"/>
      <c r="F155" s="985" t="s">
        <v>1225</v>
      </c>
      <c r="G155" s="985"/>
      <c r="H155" s="985"/>
      <c r="I155" s="985" t="s">
        <v>1226</v>
      </c>
      <c r="J155" s="985"/>
      <c r="K155" s="985"/>
      <c r="L155" s="985" t="s">
        <v>1226</v>
      </c>
      <c r="M155" s="985"/>
      <c r="N155" s="985"/>
      <c r="O155" s="985" t="s">
        <v>1227</v>
      </c>
      <c r="P155" s="985"/>
      <c r="Q155" s="985"/>
      <c r="R155" s="985" t="s">
        <v>1227</v>
      </c>
      <c r="S155" s="985"/>
      <c r="T155" s="985"/>
      <c r="U155" s="983"/>
      <c r="V155" s="983"/>
      <c r="W155" s="983"/>
      <c r="X155" s="983"/>
      <c r="Y155" s="985" t="s">
        <v>1228</v>
      </c>
      <c r="Z155" s="985"/>
      <c r="AA155" s="985"/>
      <c r="AB155" s="986"/>
      <c r="AC155" s="986"/>
      <c r="AD155" s="986"/>
      <c r="AE155" s="983"/>
      <c r="AF155" s="983"/>
      <c r="AG155" s="983"/>
      <c r="AH155" s="984"/>
    </row>
    <row r="156" spans="1:36" s="103" customFormat="1" ht="20.100000000000001" customHeight="1" x14ac:dyDescent="0.15">
      <c r="A156" s="974">
        <v>76</v>
      </c>
      <c r="B156" s="975"/>
      <c r="C156" s="976"/>
      <c r="D156" s="976"/>
      <c r="E156" s="976"/>
      <c r="F156" s="977"/>
      <c r="G156" s="977"/>
      <c r="H156" s="977"/>
      <c r="I156" s="978"/>
      <c r="J156" s="978"/>
      <c r="K156" s="978"/>
      <c r="L156" s="978"/>
      <c r="M156" s="978"/>
      <c r="N156" s="978"/>
      <c r="O156" s="979"/>
      <c r="P156" s="979"/>
      <c r="Q156" s="979"/>
      <c r="R156" s="979"/>
      <c r="S156" s="979"/>
      <c r="T156" s="979"/>
      <c r="U156" s="972"/>
      <c r="V156" s="972"/>
      <c r="W156" s="972"/>
      <c r="X156" s="972"/>
      <c r="Y156" s="978"/>
      <c r="Z156" s="978"/>
      <c r="AA156" s="978"/>
      <c r="AB156" s="980"/>
      <c r="AC156" s="980"/>
      <c r="AD156" s="980"/>
      <c r="AE156" s="972"/>
      <c r="AF156" s="972"/>
      <c r="AG156" s="972"/>
      <c r="AH156" s="973"/>
    </row>
    <row r="157" spans="1:36" s="103" customFormat="1" ht="20.100000000000001" customHeight="1" x14ac:dyDescent="0.15">
      <c r="A157" s="974">
        <v>77</v>
      </c>
      <c r="B157" s="975"/>
      <c r="C157" s="976"/>
      <c r="D157" s="976"/>
      <c r="E157" s="976"/>
      <c r="F157" s="977"/>
      <c r="G157" s="977"/>
      <c r="H157" s="977"/>
      <c r="I157" s="978"/>
      <c r="J157" s="978"/>
      <c r="K157" s="978"/>
      <c r="L157" s="978"/>
      <c r="M157" s="978"/>
      <c r="N157" s="978"/>
      <c r="O157" s="979"/>
      <c r="P157" s="979"/>
      <c r="Q157" s="979"/>
      <c r="R157" s="979"/>
      <c r="S157" s="979"/>
      <c r="T157" s="979"/>
      <c r="U157" s="972"/>
      <c r="V157" s="972"/>
      <c r="W157" s="972"/>
      <c r="X157" s="972"/>
      <c r="Y157" s="978"/>
      <c r="Z157" s="978"/>
      <c r="AA157" s="978"/>
      <c r="AB157" s="980"/>
      <c r="AC157" s="980"/>
      <c r="AD157" s="980"/>
      <c r="AE157" s="972"/>
      <c r="AF157" s="972"/>
      <c r="AG157" s="972"/>
      <c r="AH157" s="973"/>
    </row>
    <row r="158" spans="1:36" s="103" customFormat="1" ht="20.100000000000001" customHeight="1" x14ac:dyDescent="0.15">
      <c r="A158" s="974">
        <v>78</v>
      </c>
      <c r="B158" s="975"/>
      <c r="C158" s="976"/>
      <c r="D158" s="976"/>
      <c r="E158" s="976"/>
      <c r="F158" s="977"/>
      <c r="G158" s="977"/>
      <c r="H158" s="977"/>
      <c r="I158" s="978"/>
      <c r="J158" s="978"/>
      <c r="K158" s="978"/>
      <c r="L158" s="978"/>
      <c r="M158" s="978"/>
      <c r="N158" s="978"/>
      <c r="O158" s="979"/>
      <c r="P158" s="979"/>
      <c r="Q158" s="979"/>
      <c r="R158" s="979"/>
      <c r="S158" s="979"/>
      <c r="T158" s="979"/>
      <c r="U158" s="972"/>
      <c r="V158" s="972"/>
      <c r="W158" s="972"/>
      <c r="X158" s="972"/>
      <c r="Y158" s="978"/>
      <c r="Z158" s="978"/>
      <c r="AA158" s="978"/>
      <c r="AB158" s="980"/>
      <c r="AC158" s="980"/>
      <c r="AD158" s="980"/>
      <c r="AE158" s="972"/>
      <c r="AF158" s="972"/>
      <c r="AG158" s="972"/>
      <c r="AH158" s="973"/>
    </row>
    <row r="159" spans="1:36" s="103" customFormat="1" ht="20.100000000000001" customHeight="1" x14ac:dyDescent="0.15">
      <c r="A159" s="974">
        <v>79</v>
      </c>
      <c r="B159" s="975"/>
      <c r="C159" s="976"/>
      <c r="D159" s="976"/>
      <c r="E159" s="976"/>
      <c r="F159" s="977"/>
      <c r="G159" s="977"/>
      <c r="H159" s="977"/>
      <c r="I159" s="978"/>
      <c r="J159" s="978"/>
      <c r="K159" s="978"/>
      <c r="L159" s="978"/>
      <c r="M159" s="978"/>
      <c r="N159" s="978"/>
      <c r="O159" s="979"/>
      <c r="P159" s="979"/>
      <c r="Q159" s="979"/>
      <c r="R159" s="979"/>
      <c r="S159" s="979"/>
      <c r="T159" s="979"/>
      <c r="U159" s="972"/>
      <c r="V159" s="972"/>
      <c r="W159" s="972"/>
      <c r="X159" s="972"/>
      <c r="Y159" s="978"/>
      <c r="Z159" s="978"/>
      <c r="AA159" s="978"/>
      <c r="AB159" s="980"/>
      <c r="AC159" s="980"/>
      <c r="AD159" s="980"/>
      <c r="AE159" s="972"/>
      <c r="AF159" s="972"/>
      <c r="AG159" s="972"/>
      <c r="AH159" s="973"/>
    </row>
    <row r="160" spans="1:36" s="103" customFormat="1" ht="20.100000000000001" customHeight="1" x14ac:dyDescent="0.15">
      <c r="A160" s="974">
        <v>80</v>
      </c>
      <c r="B160" s="975"/>
      <c r="C160" s="976"/>
      <c r="D160" s="976"/>
      <c r="E160" s="976"/>
      <c r="F160" s="977"/>
      <c r="G160" s="977"/>
      <c r="H160" s="977"/>
      <c r="I160" s="978"/>
      <c r="J160" s="978"/>
      <c r="K160" s="978"/>
      <c r="L160" s="978"/>
      <c r="M160" s="978"/>
      <c r="N160" s="978"/>
      <c r="O160" s="979"/>
      <c r="P160" s="979"/>
      <c r="Q160" s="979"/>
      <c r="R160" s="979"/>
      <c r="S160" s="979"/>
      <c r="T160" s="979"/>
      <c r="U160" s="972"/>
      <c r="V160" s="972"/>
      <c r="W160" s="972"/>
      <c r="X160" s="972"/>
      <c r="Y160" s="978"/>
      <c r="Z160" s="978"/>
      <c r="AA160" s="978"/>
      <c r="AB160" s="980"/>
      <c r="AC160" s="980"/>
      <c r="AD160" s="980"/>
      <c r="AE160" s="972"/>
      <c r="AF160" s="972"/>
      <c r="AG160" s="972"/>
      <c r="AH160" s="973"/>
    </row>
    <row r="161" spans="1:34" s="103" customFormat="1" ht="20.100000000000001" customHeight="1" x14ac:dyDescent="0.15">
      <c r="A161" s="974">
        <v>81</v>
      </c>
      <c r="B161" s="975"/>
      <c r="C161" s="976"/>
      <c r="D161" s="976"/>
      <c r="E161" s="976"/>
      <c r="F161" s="977"/>
      <c r="G161" s="977"/>
      <c r="H161" s="977"/>
      <c r="I161" s="978"/>
      <c r="J161" s="978"/>
      <c r="K161" s="978"/>
      <c r="L161" s="978"/>
      <c r="M161" s="978"/>
      <c r="N161" s="978"/>
      <c r="O161" s="979"/>
      <c r="P161" s="979"/>
      <c r="Q161" s="979"/>
      <c r="R161" s="979"/>
      <c r="S161" s="979"/>
      <c r="T161" s="979"/>
      <c r="U161" s="972"/>
      <c r="V161" s="972"/>
      <c r="W161" s="972"/>
      <c r="X161" s="972"/>
      <c r="Y161" s="978"/>
      <c r="Z161" s="978"/>
      <c r="AA161" s="978"/>
      <c r="AB161" s="980"/>
      <c r="AC161" s="980"/>
      <c r="AD161" s="980"/>
      <c r="AE161" s="972"/>
      <c r="AF161" s="972"/>
      <c r="AG161" s="972"/>
      <c r="AH161" s="973"/>
    </row>
    <row r="162" spans="1:34" s="103" customFormat="1" ht="20.100000000000001" customHeight="1" x14ac:dyDescent="0.15">
      <c r="A162" s="974">
        <v>82</v>
      </c>
      <c r="B162" s="975"/>
      <c r="C162" s="976"/>
      <c r="D162" s="976"/>
      <c r="E162" s="976"/>
      <c r="F162" s="977"/>
      <c r="G162" s="977"/>
      <c r="H162" s="977"/>
      <c r="I162" s="978"/>
      <c r="J162" s="978"/>
      <c r="K162" s="978"/>
      <c r="L162" s="978"/>
      <c r="M162" s="978"/>
      <c r="N162" s="978"/>
      <c r="O162" s="979"/>
      <c r="P162" s="979"/>
      <c r="Q162" s="979"/>
      <c r="R162" s="979"/>
      <c r="S162" s="979"/>
      <c r="T162" s="979"/>
      <c r="U162" s="972"/>
      <c r="V162" s="972"/>
      <c r="W162" s="972"/>
      <c r="X162" s="972"/>
      <c r="Y162" s="978"/>
      <c r="Z162" s="978"/>
      <c r="AA162" s="978"/>
      <c r="AB162" s="980"/>
      <c r="AC162" s="980"/>
      <c r="AD162" s="980"/>
      <c r="AE162" s="972"/>
      <c r="AF162" s="972"/>
      <c r="AG162" s="972"/>
      <c r="AH162" s="973"/>
    </row>
    <row r="163" spans="1:34" s="103" customFormat="1" ht="20.100000000000001" customHeight="1" x14ac:dyDescent="0.15">
      <c r="A163" s="974">
        <v>83</v>
      </c>
      <c r="B163" s="975"/>
      <c r="C163" s="976"/>
      <c r="D163" s="976"/>
      <c r="E163" s="976"/>
      <c r="F163" s="977"/>
      <c r="G163" s="977"/>
      <c r="H163" s="977"/>
      <c r="I163" s="978"/>
      <c r="J163" s="978"/>
      <c r="K163" s="978"/>
      <c r="L163" s="978"/>
      <c r="M163" s="978"/>
      <c r="N163" s="978"/>
      <c r="O163" s="979"/>
      <c r="P163" s="979"/>
      <c r="Q163" s="979"/>
      <c r="R163" s="979"/>
      <c r="S163" s="979"/>
      <c r="T163" s="979"/>
      <c r="U163" s="972"/>
      <c r="V163" s="972"/>
      <c r="W163" s="972"/>
      <c r="X163" s="972"/>
      <c r="Y163" s="978"/>
      <c r="Z163" s="978"/>
      <c r="AA163" s="978"/>
      <c r="AB163" s="980"/>
      <c r="AC163" s="980"/>
      <c r="AD163" s="980"/>
      <c r="AE163" s="972"/>
      <c r="AF163" s="972"/>
      <c r="AG163" s="972"/>
      <c r="AH163" s="973"/>
    </row>
    <row r="164" spans="1:34" s="103" customFormat="1" ht="20.100000000000001" customHeight="1" x14ac:dyDescent="0.15">
      <c r="A164" s="974">
        <v>84</v>
      </c>
      <c r="B164" s="975"/>
      <c r="C164" s="976"/>
      <c r="D164" s="976"/>
      <c r="E164" s="976"/>
      <c r="F164" s="977"/>
      <c r="G164" s="977"/>
      <c r="H164" s="977"/>
      <c r="I164" s="978"/>
      <c r="J164" s="978"/>
      <c r="K164" s="978"/>
      <c r="L164" s="978"/>
      <c r="M164" s="978"/>
      <c r="N164" s="978"/>
      <c r="O164" s="979"/>
      <c r="P164" s="979"/>
      <c r="Q164" s="979"/>
      <c r="R164" s="979"/>
      <c r="S164" s="979"/>
      <c r="T164" s="979"/>
      <c r="U164" s="972"/>
      <c r="V164" s="972"/>
      <c r="W164" s="972"/>
      <c r="X164" s="972"/>
      <c r="Y164" s="978"/>
      <c r="Z164" s="978"/>
      <c r="AA164" s="978"/>
      <c r="AB164" s="980"/>
      <c r="AC164" s="980"/>
      <c r="AD164" s="980"/>
      <c r="AE164" s="972"/>
      <c r="AF164" s="972"/>
      <c r="AG164" s="972"/>
      <c r="AH164" s="973"/>
    </row>
    <row r="165" spans="1:34" s="103" customFormat="1" ht="20.100000000000001" customHeight="1" x14ac:dyDescent="0.15">
      <c r="A165" s="974">
        <v>85</v>
      </c>
      <c r="B165" s="975"/>
      <c r="C165" s="976"/>
      <c r="D165" s="976"/>
      <c r="E165" s="976"/>
      <c r="F165" s="977"/>
      <c r="G165" s="977"/>
      <c r="H165" s="977"/>
      <c r="I165" s="978"/>
      <c r="J165" s="978"/>
      <c r="K165" s="978"/>
      <c r="L165" s="978"/>
      <c r="M165" s="978"/>
      <c r="N165" s="978"/>
      <c r="O165" s="979"/>
      <c r="P165" s="979"/>
      <c r="Q165" s="979"/>
      <c r="R165" s="979"/>
      <c r="S165" s="979"/>
      <c r="T165" s="979"/>
      <c r="U165" s="972"/>
      <c r="V165" s="972"/>
      <c r="W165" s="972"/>
      <c r="X165" s="972"/>
      <c r="Y165" s="978"/>
      <c r="Z165" s="978"/>
      <c r="AA165" s="978"/>
      <c r="AB165" s="980"/>
      <c r="AC165" s="980"/>
      <c r="AD165" s="980"/>
      <c r="AE165" s="972"/>
      <c r="AF165" s="972"/>
      <c r="AG165" s="972"/>
      <c r="AH165" s="973"/>
    </row>
    <row r="166" spans="1:34" s="103" customFormat="1" ht="20.100000000000001" customHeight="1" x14ac:dyDescent="0.15">
      <c r="A166" s="974">
        <v>86</v>
      </c>
      <c r="B166" s="975"/>
      <c r="C166" s="976"/>
      <c r="D166" s="976"/>
      <c r="E166" s="976"/>
      <c r="F166" s="977"/>
      <c r="G166" s="977"/>
      <c r="H166" s="977"/>
      <c r="I166" s="978"/>
      <c r="J166" s="978"/>
      <c r="K166" s="978"/>
      <c r="L166" s="978"/>
      <c r="M166" s="978"/>
      <c r="N166" s="978"/>
      <c r="O166" s="979"/>
      <c r="P166" s="979"/>
      <c r="Q166" s="979"/>
      <c r="R166" s="979"/>
      <c r="S166" s="979"/>
      <c r="T166" s="979"/>
      <c r="U166" s="972"/>
      <c r="V166" s="972"/>
      <c r="W166" s="972"/>
      <c r="X166" s="972"/>
      <c r="Y166" s="978"/>
      <c r="Z166" s="978"/>
      <c r="AA166" s="978"/>
      <c r="AB166" s="980"/>
      <c r="AC166" s="980"/>
      <c r="AD166" s="980"/>
      <c r="AE166" s="972"/>
      <c r="AF166" s="972"/>
      <c r="AG166" s="972"/>
      <c r="AH166" s="973"/>
    </row>
    <row r="167" spans="1:34" s="103" customFormat="1" ht="20.100000000000001" customHeight="1" x14ac:dyDescent="0.15">
      <c r="A167" s="974">
        <v>87</v>
      </c>
      <c r="B167" s="975"/>
      <c r="C167" s="976"/>
      <c r="D167" s="976"/>
      <c r="E167" s="976"/>
      <c r="F167" s="977"/>
      <c r="G167" s="977"/>
      <c r="H167" s="977"/>
      <c r="I167" s="978"/>
      <c r="J167" s="978"/>
      <c r="K167" s="978"/>
      <c r="L167" s="978"/>
      <c r="M167" s="978"/>
      <c r="N167" s="978"/>
      <c r="O167" s="979"/>
      <c r="P167" s="979"/>
      <c r="Q167" s="979"/>
      <c r="R167" s="979"/>
      <c r="S167" s="979"/>
      <c r="T167" s="979"/>
      <c r="U167" s="972"/>
      <c r="V167" s="972"/>
      <c r="W167" s="972"/>
      <c r="X167" s="972"/>
      <c r="Y167" s="978"/>
      <c r="Z167" s="978"/>
      <c r="AA167" s="978"/>
      <c r="AB167" s="980"/>
      <c r="AC167" s="980"/>
      <c r="AD167" s="980"/>
      <c r="AE167" s="972"/>
      <c r="AF167" s="972"/>
      <c r="AG167" s="972"/>
      <c r="AH167" s="973"/>
    </row>
    <row r="168" spans="1:34" s="103" customFormat="1" ht="20.100000000000001" customHeight="1" x14ac:dyDescent="0.15">
      <c r="A168" s="974">
        <v>88</v>
      </c>
      <c r="B168" s="975"/>
      <c r="C168" s="976"/>
      <c r="D168" s="976"/>
      <c r="E168" s="976"/>
      <c r="F168" s="977"/>
      <c r="G168" s="977"/>
      <c r="H168" s="977"/>
      <c r="I168" s="978"/>
      <c r="J168" s="978"/>
      <c r="K168" s="978"/>
      <c r="L168" s="978"/>
      <c r="M168" s="978"/>
      <c r="N168" s="978"/>
      <c r="O168" s="979"/>
      <c r="P168" s="979"/>
      <c r="Q168" s="979"/>
      <c r="R168" s="979"/>
      <c r="S168" s="979"/>
      <c r="T168" s="979"/>
      <c r="U168" s="972"/>
      <c r="V168" s="972"/>
      <c r="W168" s="972"/>
      <c r="X168" s="972"/>
      <c r="Y168" s="978"/>
      <c r="Z168" s="978"/>
      <c r="AA168" s="978"/>
      <c r="AB168" s="980"/>
      <c r="AC168" s="980"/>
      <c r="AD168" s="980"/>
      <c r="AE168" s="972"/>
      <c r="AF168" s="972"/>
      <c r="AG168" s="972"/>
      <c r="AH168" s="973"/>
    </row>
    <row r="169" spans="1:34" s="103" customFormat="1" ht="20.100000000000001" customHeight="1" x14ac:dyDescent="0.15">
      <c r="A169" s="974">
        <v>89</v>
      </c>
      <c r="B169" s="975"/>
      <c r="C169" s="976"/>
      <c r="D169" s="976"/>
      <c r="E169" s="976"/>
      <c r="F169" s="977"/>
      <c r="G169" s="977"/>
      <c r="H169" s="977"/>
      <c r="I169" s="978"/>
      <c r="J169" s="978"/>
      <c r="K169" s="978"/>
      <c r="L169" s="978"/>
      <c r="M169" s="978"/>
      <c r="N169" s="978"/>
      <c r="O169" s="979"/>
      <c r="P169" s="979"/>
      <c r="Q169" s="979"/>
      <c r="R169" s="979"/>
      <c r="S169" s="979"/>
      <c r="T169" s="979"/>
      <c r="U169" s="972"/>
      <c r="V169" s="972"/>
      <c r="W169" s="972"/>
      <c r="X169" s="972"/>
      <c r="Y169" s="978"/>
      <c r="Z169" s="978"/>
      <c r="AA169" s="978"/>
      <c r="AB169" s="980"/>
      <c r="AC169" s="980"/>
      <c r="AD169" s="980"/>
      <c r="AE169" s="972"/>
      <c r="AF169" s="972"/>
      <c r="AG169" s="972"/>
      <c r="AH169" s="973"/>
    </row>
    <row r="170" spans="1:34" s="103" customFormat="1" ht="20.100000000000001" customHeight="1" x14ac:dyDescent="0.15">
      <c r="A170" s="974">
        <v>90</v>
      </c>
      <c r="B170" s="975"/>
      <c r="C170" s="976"/>
      <c r="D170" s="976"/>
      <c r="E170" s="976"/>
      <c r="F170" s="977"/>
      <c r="G170" s="977"/>
      <c r="H170" s="977"/>
      <c r="I170" s="978"/>
      <c r="J170" s="978"/>
      <c r="K170" s="978"/>
      <c r="L170" s="978"/>
      <c r="M170" s="978"/>
      <c r="N170" s="978"/>
      <c r="O170" s="979"/>
      <c r="P170" s="979"/>
      <c r="Q170" s="979"/>
      <c r="R170" s="979"/>
      <c r="S170" s="979"/>
      <c r="T170" s="979"/>
      <c r="U170" s="972"/>
      <c r="V170" s="972"/>
      <c r="W170" s="972"/>
      <c r="X170" s="972"/>
      <c r="Y170" s="978"/>
      <c r="Z170" s="978"/>
      <c r="AA170" s="978"/>
      <c r="AB170" s="980"/>
      <c r="AC170" s="980"/>
      <c r="AD170" s="980"/>
      <c r="AE170" s="972"/>
      <c r="AF170" s="972"/>
      <c r="AG170" s="972"/>
      <c r="AH170" s="973"/>
    </row>
    <row r="171" spans="1:34" s="103" customFormat="1" ht="20.100000000000001" customHeight="1" x14ac:dyDescent="0.15">
      <c r="A171" s="974">
        <v>91</v>
      </c>
      <c r="B171" s="975"/>
      <c r="C171" s="976"/>
      <c r="D171" s="976"/>
      <c r="E171" s="976"/>
      <c r="F171" s="977"/>
      <c r="G171" s="977"/>
      <c r="H171" s="977"/>
      <c r="I171" s="978"/>
      <c r="J171" s="978"/>
      <c r="K171" s="978"/>
      <c r="L171" s="978"/>
      <c r="M171" s="978"/>
      <c r="N171" s="978"/>
      <c r="O171" s="979"/>
      <c r="P171" s="979"/>
      <c r="Q171" s="979"/>
      <c r="R171" s="979"/>
      <c r="S171" s="979"/>
      <c r="T171" s="979"/>
      <c r="U171" s="972"/>
      <c r="V171" s="972"/>
      <c r="W171" s="972"/>
      <c r="X171" s="972"/>
      <c r="Y171" s="978"/>
      <c r="Z171" s="978"/>
      <c r="AA171" s="978"/>
      <c r="AB171" s="980"/>
      <c r="AC171" s="980"/>
      <c r="AD171" s="980"/>
      <c r="AE171" s="972"/>
      <c r="AF171" s="972"/>
      <c r="AG171" s="972"/>
      <c r="AH171" s="973"/>
    </row>
    <row r="172" spans="1:34" s="103" customFormat="1" ht="20.100000000000001" customHeight="1" x14ac:dyDescent="0.15">
      <c r="A172" s="974">
        <v>92</v>
      </c>
      <c r="B172" s="975"/>
      <c r="C172" s="976"/>
      <c r="D172" s="976"/>
      <c r="E172" s="976"/>
      <c r="F172" s="977"/>
      <c r="G172" s="977"/>
      <c r="H172" s="977"/>
      <c r="I172" s="978"/>
      <c r="J172" s="978"/>
      <c r="K172" s="978"/>
      <c r="L172" s="978"/>
      <c r="M172" s="978"/>
      <c r="N172" s="978"/>
      <c r="O172" s="979"/>
      <c r="P172" s="979"/>
      <c r="Q172" s="979"/>
      <c r="R172" s="979"/>
      <c r="S172" s="979"/>
      <c r="T172" s="979"/>
      <c r="U172" s="972"/>
      <c r="V172" s="972"/>
      <c r="W172" s="972"/>
      <c r="X172" s="972"/>
      <c r="Y172" s="978"/>
      <c r="Z172" s="978"/>
      <c r="AA172" s="978"/>
      <c r="AB172" s="980"/>
      <c r="AC172" s="980"/>
      <c r="AD172" s="980"/>
      <c r="AE172" s="972"/>
      <c r="AF172" s="972"/>
      <c r="AG172" s="972"/>
      <c r="AH172" s="973"/>
    </row>
    <row r="173" spans="1:34" s="103" customFormat="1" ht="20.100000000000001" customHeight="1" x14ac:dyDescent="0.15">
      <c r="A173" s="974">
        <v>93</v>
      </c>
      <c r="B173" s="975"/>
      <c r="C173" s="976"/>
      <c r="D173" s="976"/>
      <c r="E173" s="976"/>
      <c r="F173" s="977"/>
      <c r="G173" s="977"/>
      <c r="H173" s="977"/>
      <c r="I173" s="978"/>
      <c r="J173" s="978"/>
      <c r="K173" s="978"/>
      <c r="L173" s="978"/>
      <c r="M173" s="978"/>
      <c r="N173" s="978"/>
      <c r="O173" s="979"/>
      <c r="P173" s="979"/>
      <c r="Q173" s="979"/>
      <c r="R173" s="979"/>
      <c r="S173" s="979"/>
      <c r="T173" s="979"/>
      <c r="U173" s="972"/>
      <c r="V173" s="972"/>
      <c r="W173" s="972"/>
      <c r="X173" s="972"/>
      <c r="Y173" s="978"/>
      <c r="Z173" s="978"/>
      <c r="AA173" s="978"/>
      <c r="AB173" s="980"/>
      <c r="AC173" s="980"/>
      <c r="AD173" s="980"/>
      <c r="AE173" s="972"/>
      <c r="AF173" s="972"/>
      <c r="AG173" s="972"/>
      <c r="AH173" s="973"/>
    </row>
    <row r="174" spans="1:34" s="103" customFormat="1" ht="20.100000000000001" customHeight="1" x14ac:dyDescent="0.15">
      <c r="A174" s="974">
        <v>94</v>
      </c>
      <c r="B174" s="975"/>
      <c r="C174" s="976"/>
      <c r="D174" s="976"/>
      <c r="E174" s="976"/>
      <c r="F174" s="977"/>
      <c r="G174" s="977"/>
      <c r="H174" s="977"/>
      <c r="I174" s="978"/>
      <c r="J174" s="978"/>
      <c r="K174" s="978"/>
      <c r="L174" s="978"/>
      <c r="M174" s="978"/>
      <c r="N174" s="978"/>
      <c r="O174" s="979"/>
      <c r="P174" s="979"/>
      <c r="Q174" s="979"/>
      <c r="R174" s="979"/>
      <c r="S174" s="979"/>
      <c r="T174" s="979"/>
      <c r="U174" s="972"/>
      <c r="V174" s="972"/>
      <c r="W174" s="972"/>
      <c r="X174" s="972"/>
      <c r="Y174" s="978"/>
      <c r="Z174" s="978"/>
      <c r="AA174" s="978"/>
      <c r="AB174" s="980"/>
      <c r="AC174" s="980"/>
      <c r="AD174" s="980"/>
      <c r="AE174" s="972"/>
      <c r="AF174" s="972"/>
      <c r="AG174" s="972"/>
      <c r="AH174" s="973"/>
    </row>
    <row r="175" spans="1:34" s="103" customFormat="1" ht="20.100000000000001" customHeight="1" x14ac:dyDescent="0.15">
      <c r="A175" s="974">
        <v>95</v>
      </c>
      <c r="B175" s="975"/>
      <c r="C175" s="976"/>
      <c r="D175" s="976"/>
      <c r="E175" s="976"/>
      <c r="F175" s="977"/>
      <c r="G175" s="977"/>
      <c r="H175" s="977"/>
      <c r="I175" s="978"/>
      <c r="J175" s="978"/>
      <c r="K175" s="978"/>
      <c r="L175" s="978"/>
      <c r="M175" s="978"/>
      <c r="N175" s="978"/>
      <c r="O175" s="979"/>
      <c r="P175" s="979"/>
      <c r="Q175" s="979"/>
      <c r="R175" s="979"/>
      <c r="S175" s="979"/>
      <c r="T175" s="979"/>
      <c r="U175" s="972"/>
      <c r="V175" s="972"/>
      <c r="W175" s="972"/>
      <c r="X175" s="972"/>
      <c r="Y175" s="978"/>
      <c r="Z175" s="978"/>
      <c r="AA175" s="978"/>
      <c r="AB175" s="980"/>
      <c r="AC175" s="980"/>
      <c r="AD175" s="980"/>
      <c r="AE175" s="972"/>
      <c r="AF175" s="972"/>
      <c r="AG175" s="972"/>
      <c r="AH175" s="973"/>
    </row>
    <row r="176" spans="1:34" s="103" customFormat="1" ht="20.100000000000001" customHeight="1" x14ac:dyDescent="0.15">
      <c r="A176" s="974">
        <v>96</v>
      </c>
      <c r="B176" s="975"/>
      <c r="C176" s="976"/>
      <c r="D176" s="976"/>
      <c r="E176" s="976"/>
      <c r="F176" s="977"/>
      <c r="G176" s="977"/>
      <c r="H176" s="977"/>
      <c r="I176" s="978"/>
      <c r="J176" s="978"/>
      <c r="K176" s="978"/>
      <c r="L176" s="978"/>
      <c r="M176" s="978"/>
      <c r="N176" s="978"/>
      <c r="O176" s="979"/>
      <c r="P176" s="979"/>
      <c r="Q176" s="979"/>
      <c r="R176" s="979"/>
      <c r="S176" s="979"/>
      <c r="T176" s="979"/>
      <c r="U176" s="972"/>
      <c r="V176" s="972"/>
      <c r="W176" s="972"/>
      <c r="X176" s="972"/>
      <c r="Y176" s="978"/>
      <c r="Z176" s="978"/>
      <c r="AA176" s="978"/>
      <c r="AB176" s="980"/>
      <c r="AC176" s="980"/>
      <c r="AD176" s="980"/>
      <c r="AE176" s="972"/>
      <c r="AF176" s="972"/>
      <c r="AG176" s="972"/>
      <c r="AH176" s="973"/>
    </row>
    <row r="177" spans="1:34" s="103" customFormat="1" ht="20.100000000000001" customHeight="1" x14ac:dyDescent="0.15">
      <c r="A177" s="974">
        <v>97</v>
      </c>
      <c r="B177" s="975"/>
      <c r="C177" s="976"/>
      <c r="D177" s="976"/>
      <c r="E177" s="976"/>
      <c r="F177" s="977"/>
      <c r="G177" s="977"/>
      <c r="H177" s="977"/>
      <c r="I177" s="978"/>
      <c r="J177" s="978"/>
      <c r="K177" s="978"/>
      <c r="L177" s="978"/>
      <c r="M177" s="978"/>
      <c r="N177" s="978"/>
      <c r="O177" s="979"/>
      <c r="P177" s="979"/>
      <c r="Q177" s="979"/>
      <c r="R177" s="979"/>
      <c r="S177" s="979"/>
      <c r="T177" s="979"/>
      <c r="U177" s="972"/>
      <c r="V177" s="972"/>
      <c r="W177" s="972"/>
      <c r="X177" s="972"/>
      <c r="Y177" s="978"/>
      <c r="Z177" s="978"/>
      <c r="AA177" s="978"/>
      <c r="AB177" s="980"/>
      <c r="AC177" s="980"/>
      <c r="AD177" s="980"/>
      <c r="AE177" s="972"/>
      <c r="AF177" s="972"/>
      <c r="AG177" s="972"/>
      <c r="AH177" s="973"/>
    </row>
    <row r="178" spans="1:34" s="103" customFormat="1" ht="20.100000000000001" customHeight="1" x14ac:dyDescent="0.15">
      <c r="A178" s="974">
        <v>98</v>
      </c>
      <c r="B178" s="975"/>
      <c r="C178" s="976"/>
      <c r="D178" s="976"/>
      <c r="E178" s="976"/>
      <c r="F178" s="977"/>
      <c r="G178" s="977"/>
      <c r="H178" s="977"/>
      <c r="I178" s="978"/>
      <c r="J178" s="978"/>
      <c r="K178" s="978"/>
      <c r="L178" s="978"/>
      <c r="M178" s="978"/>
      <c r="N178" s="978"/>
      <c r="O178" s="979"/>
      <c r="P178" s="979"/>
      <c r="Q178" s="979"/>
      <c r="R178" s="979"/>
      <c r="S178" s="979"/>
      <c r="T178" s="979"/>
      <c r="U178" s="972"/>
      <c r="V178" s="972"/>
      <c r="W178" s="972"/>
      <c r="X178" s="972"/>
      <c r="Y178" s="978"/>
      <c r="Z178" s="978"/>
      <c r="AA178" s="978"/>
      <c r="AB178" s="980"/>
      <c r="AC178" s="980"/>
      <c r="AD178" s="980"/>
      <c r="AE178" s="972"/>
      <c r="AF178" s="972"/>
      <c r="AG178" s="972"/>
      <c r="AH178" s="973"/>
    </row>
    <row r="179" spans="1:34" s="103" customFormat="1" ht="20.100000000000001" customHeight="1" x14ac:dyDescent="0.15">
      <c r="A179" s="974">
        <v>99</v>
      </c>
      <c r="B179" s="975"/>
      <c r="C179" s="976"/>
      <c r="D179" s="976"/>
      <c r="E179" s="976"/>
      <c r="F179" s="977"/>
      <c r="G179" s="977"/>
      <c r="H179" s="977"/>
      <c r="I179" s="978"/>
      <c r="J179" s="978"/>
      <c r="K179" s="978"/>
      <c r="L179" s="978"/>
      <c r="M179" s="978"/>
      <c r="N179" s="978"/>
      <c r="O179" s="979"/>
      <c r="P179" s="979"/>
      <c r="Q179" s="979"/>
      <c r="R179" s="979"/>
      <c r="S179" s="979"/>
      <c r="T179" s="979"/>
      <c r="U179" s="972"/>
      <c r="V179" s="972"/>
      <c r="W179" s="972"/>
      <c r="X179" s="972"/>
      <c r="Y179" s="978"/>
      <c r="Z179" s="978"/>
      <c r="AA179" s="978"/>
      <c r="AB179" s="980"/>
      <c r="AC179" s="980"/>
      <c r="AD179" s="980"/>
      <c r="AE179" s="972"/>
      <c r="AF179" s="972"/>
      <c r="AG179" s="972"/>
      <c r="AH179" s="973"/>
    </row>
    <row r="180" spans="1:34" s="103" customFormat="1" ht="20.100000000000001" customHeight="1" thickBot="1" x14ac:dyDescent="0.2">
      <c r="A180" s="968">
        <v>100</v>
      </c>
      <c r="B180" s="969"/>
      <c r="C180" s="970"/>
      <c r="D180" s="970"/>
      <c r="E180" s="970"/>
      <c r="F180" s="971"/>
      <c r="G180" s="971"/>
      <c r="H180" s="971"/>
      <c r="I180" s="966"/>
      <c r="J180" s="966"/>
      <c r="K180" s="966"/>
      <c r="L180" s="966"/>
      <c r="M180" s="966"/>
      <c r="N180" s="966"/>
      <c r="O180" s="965"/>
      <c r="P180" s="965"/>
      <c r="Q180" s="965"/>
      <c r="R180" s="965"/>
      <c r="S180" s="965"/>
      <c r="T180" s="965"/>
      <c r="U180" s="962"/>
      <c r="V180" s="962"/>
      <c r="W180" s="962"/>
      <c r="X180" s="962"/>
      <c r="Y180" s="966"/>
      <c r="Z180" s="966"/>
      <c r="AA180" s="966"/>
      <c r="AB180" s="967"/>
      <c r="AC180" s="967"/>
      <c r="AD180" s="967"/>
      <c r="AE180" s="962"/>
      <c r="AF180" s="962"/>
      <c r="AG180" s="962"/>
      <c r="AH180" s="963"/>
    </row>
    <row r="181" spans="1:34" s="103" customFormat="1" ht="13.9" customHeight="1" x14ac:dyDescent="0.15">
      <c r="A181" s="226"/>
      <c r="B181" s="226"/>
      <c r="C181" s="227"/>
      <c r="D181" s="227"/>
      <c r="E181" s="227"/>
      <c r="F181" s="228"/>
      <c r="G181" s="228"/>
      <c r="H181" s="228"/>
      <c r="I181" s="229"/>
      <c r="J181" s="229"/>
      <c r="K181" s="229"/>
      <c r="L181" s="229"/>
      <c r="M181" s="229"/>
      <c r="N181" s="229"/>
      <c r="O181" s="230"/>
      <c r="P181" s="230"/>
      <c r="Q181" s="230"/>
      <c r="R181" s="230"/>
      <c r="S181" s="230"/>
      <c r="T181" s="230"/>
      <c r="U181" s="231"/>
      <c r="V181" s="231"/>
      <c r="W181" s="231"/>
      <c r="X181" s="231"/>
      <c r="Y181" s="229"/>
      <c r="Z181" s="229"/>
      <c r="AA181" s="229"/>
      <c r="AB181" s="232"/>
      <c r="AC181" s="232"/>
      <c r="AD181" s="232"/>
      <c r="AE181" s="231"/>
      <c r="AF181" s="231"/>
      <c r="AG181" s="231"/>
      <c r="AH181" s="231"/>
    </row>
    <row r="182" spans="1:34" s="103" customFormat="1" ht="13.9" customHeight="1" x14ac:dyDescent="0.15">
      <c r="A182" s="103" t="s">
        <v>1233</v>
      </c>
    </row>
    <row r="183" spans="1:34" ht="13.9" customHeight="1" x14ac:dyDescent="0.15">
      <c r="A183" s="223">
        <v>1</v>
      </c>
      <c r="B183" s="1006" t="s">
        <v>1166</v>
      </c>
      <c r="C183" s="1006"/>
      <c r="D183" s="1006"/>
      <c r="E183" s="1006"/>
      <c r="F183" s="1006"/>
      <c r="G183" s="1006"/>
      <c r="H183" s="1006"/>
      <c r="I183" s="1006"/>
      <c r="J183" s="1006"/>
      <c r="K183" s="1006"/>
      <c r="L183" s="1006"/>
      <c r="M183" s="1006"/>
      <c r="N183" s="1006"/>
      <c r="O183" s="1006"/>
      <c r="P183" s="1006"/>
      <c r="Q183" s="1006"/>
      <c r="R183" s="1006"/>
      <c r="S183" s="1006"/>
      <c r="T183" s="1006"/>
      <c r="U183" s="1006"/>
      <c r="V183" s="1006"/>
      <c r="W183" s="1006"/>
      <c r="X183" s="1006"/>
      <c r="Y183" s="1006"/>
      <c r="Z183" s="1006"/>
      <c r="AA183" s="1006"/>
      <c r="AB183" s="1006"/>
      <c r="AC183" s="1006"/>
      <c r="AD183" s="1006"/>
      <c r="AE183" s="1006"/>
      <c r="AF183" s="1006"/>
      <c r="AG183" s="1006"/>
      <c r="AH183" s="1006"/>
    </row>
    <row r="184" spans="1:34" ht="13.9" customHeight="1" x14ac:dyDescent="0.15">
      <c r="A184" s="223">
        <v>2</v>
      </c>
      <c r="B184" s="1006" t="s">
        <v>1234</v>
      </c>
      <c r="C184" s="1006"/>
      <c r="D184" s="1006"/>
      <c r="E184" s="1006"/>
      <c r="F184" s="1006"/>
      <c r="G184" s="1006"/>
      <c r="H184" s="1006"/>
      <c r="I184" s="1006"/>
      <c r="J184" s="1006"/>
      <c r="K184" s="1006"/>
      <c r="L184" s="1006"/>
      <c r="M184" s="1006"/>
      <c r="N184" s="1006"/>
      <c r="O184" s="1006"/>
      <c r="P184" s="1006"/>
      <c r="Q184" s="1006"/>
      <c r="R184" s="1006"/>
      <c r="S184" s="1006"/>
      <c r="T184" s="1006"/>
      <c r="U184" s="1006"/>
      <c r="V184" s="1006"/>
      <c r="W184" s="1006"/>
      <c r="X184" s="1006"/>
      <c r="Y184" s="1006"/>
      <c r="Z184" s="1006"/>
      <c r="AA184" s="1006"/>
      <c r="AB184" s="1006"/>
      <c r="AC184" s="1006"/>
      <c r="AD184" s="1006"/>
      <c r="AE184" s="1006"/>
      <c r="AF184" s="1006"/>
      <c r="AG184" s="1006"/>
      <c r="AH184" s="1006"/>
    </row>
    <row r="185" spans="1:34" ht="13.9" customHeight="1" x14ac:dyDescent="0.15">
      <c r="A185" s="223">
        <v>3</v>
      </c>
      <c r="B185" s="1006" t="s">
        <v>1235</v>
      </c>
      <c r="C185" s="1006"/>
      <c r="D185" s="1006"/>
      <c r="E185" s="1006"/>
      <c r="F185" s="1006"/>
      <c r="G185" s="1006"/>
      <c r="H185" s="1006"/>
      <c r="I185" s="1006"/>
      <c r="J185" s="1006"/>
      <c r="K185" s="1006"/>
      <c r="L185" s="1006"/>
      <c r="M185" s="1006"/>
      <c r="N185" s="1006"/>
      <c r="O185" s="1006"/>
      <c r="P185" s="1006"/>
      <c r="Q185" s="1006"/>
      <c r="R185" s="1006"/>
      <c r="S185" s="1006"/>
      <c r="T185" s="1006"/>
      <c r="U185" s="1006"/>
      <c r="V185" s="1006"/>
      <c r="W185" s="1006"/>
      <c r="X185" s="1006"/>
      <c r="Y185" s="1006"/>
      <c r="Z185" s="1006"/>
      <c r="AA185" s="1006"/>
      <c r="AB185" s="1006"/>
      <c r="AC185" s="1006"/>
      <c r="AD185" s="1006"/>
      <c r="AE185" s="1006"/>
      <c r="AF185" s="1006"/>
      <c r="AG185" s="1006"/>
      <c r="AH185" s="1006"/>
    </row>
    <row r="186" spans="1:34" ht="13.9" customHeight="1" x14ac:dyDescent="0.15">
      <c r="A186" s="224"/>
      <c r="B186" s="224"/>
      <c r="C186" s="964" t="s">
        <v>1296</v>
      </c>
      <c r="D186" s="964"/>
      <c r="E186" s="964"/>
      <c r="F186" s="964"/>
      <c r="G186" s="964"/>
      <c r="H186" s="964"/>
      <c r="I186" s="964"/>
      <c r="J186" s="964"/>
      <c r="K186" s="964"/>
      <c r="L186" s="964"/>
      <c r="M186" s="964"/>
      <c r="N186" s="964"/>
      <c r="O186" s="964"/>
      <c r="P186" s="964"/>
      <c r="Q186" s="964"/>
      <c r="R186" s="964"/>
      <c r="S186" s="964"/>
      <c r="T186" s="964"/>
      <c r="U186" s="964"/>
      <c r="V186" s="964"/>
      <c r="W186" s="964"/>
      <c r="X186" s="964"/>
      <c r="Y186" s="964"/>
      <c r="Z186" s="964"/>
      <c r="AA186" s="964"/>
      <c r="AB186" s="964"/>
      <c r="AC186" s="964"/>
      <c r="AD186" s="964"/>
      <c r="AE186" s="964"/>
      <c r="AF186" s="964"/>
      <c r="AG186" s="964"/>
      <c r="AH186" s="964"/>
    </row>
    <row r="187" spans="1:34" ht="13.9" customHeight="1" x14ac:dyDescent="0.15">
      <c r="A187" s="224"/>
      <c r="B187" s="224"/>
      <c r="C187" s="964"/>
      <c r="D187" s="964"/>
      <c r="E187" s="964"/>
      <c r="F187" s="964"/>
      <c r="G187" s="964"/>
      <c r="H187" s="964"/>
      <c r="I187" s="964"/>
      <c r="J187" s="964"/>
      <c r="K187" s="964"/>
      <c r="L187" s="964"/>
      <c r="M187" s="964"/>
      <c r="N187" s="964"/>
      <c r="O187" s="964"/>
      <c r="P187" s="964"/>
      <c r="Q187" s="964"/>
      <c r="R187" s="964"/>
      <c r="S187" s="964"/>
      <c r="T187" s="964"/>
      <c r="U187" s="964"/>
      <c r="V187" s="964"/>
      <c r="W187" s="964"/>
      <c r="X187" s="964"/>
      <c r="Y187" s="964"/>
      <c r="Z187" s="964"/>
      <c r="AA187" s="964"/>
      <c r="AB187" s="964"/>
      <c r="AC187" s="964"/>
      <c r="AD187" s="964"/>
      <c r="AE187" s="964"/>
      <c r="AF187" s="964"/>
      <c r="AG187" s="964"/>
      <c r="AH187" s="964"/>
    </row>
    <row r="188" spans="1:34" ht="13.9" customHeight="1" x14ac:dyDescent="0.15">
      <c r="A188" s="224"/>
      <c r="B188" s="224"/>
      <c r="C188" s="964" t="s">
        <v>1297</v>
      </c>
      <c r="D188" s="964"/>
      <c r="E188" s="964"/>
      <c r="F188" s="964"/>
      <c r="G188" s="964"/>
      <c r="H188" s="964"/>
      <c r="I188" s="964"/>
      <c r="J188" s="964"/>
      <c r="K188" s="964"/>
      <c r="L188" s="964"/>
      <c r="M188" s="964"/>
      <c r="N188" s="964"/>
      <c r="O188" s="964"/>
      <c r="P188" s="964"/>
      <c r="Q188" s="964"/>
      <c r="R188" s="964"/>
      <c r="S188" s="964"/>
      <c r="T188" s="964"/>
      <c r="U188" s="964"/>
      <c r="V188" s="964"/>
      <c r="W188" s="964"/>
      <c r="X188" s="964"/>
      <c r="Y188" s="964"/>
      <c r="Z188" s="964"/>
      <c r="AA188" s="964"/>
      <c r="AB188" s="964"/>
      <c r="AC188" s="964"/>
      <c r="AD188" s="964"/>
      <c r="AE188" s="964"/>
      <c r="AF188" s="964"/>
      <c r="AG188" s="964"/>
      <c r="AH188" s="964"/>
    </row>
    <row r="189" spans="1:34" ht="13.9" customHeight="1" x14ac:dyDescent="0.15">
      <c r="A189" s="224"/>
      <c r="B189" s="223"/>
      <c r="C189" s="964"/>
      <c r="D189" s="964"/>
      <c r="E189" s="964"/>
      <c r="F189" s="964"/>
      <c r="G189" s="964"/>
      <c r="H189" s="964"/>
      <c r="I189" s="964"/>
      <c r="J189" s="964"/>
      <c r="K189" s="964"/>
      <c r="L189" s="964"/>
      <c r="M189" s="964"/>
      <c r="N189" s="964"/>
      <c r="O189" s="964"/>
      <c r="P189" s="964"/>
      <c r="Q189" s="964"/>
      <c r="R189" s="964"/>
      <c r="S189" s="964"/>
      <c r="T189" s="964"/>
      <c r="U189" s="964"/>
      <c r="V189" s="964"/>
      <c r="W189" s="964"/>
      <c r="X189" s="964"/>
      <c r="Y189" s="964"/>
      <c r="Z189" s="964"/>
      <c r="AA189" s="964"/>
      <c r="AB189" s="964"/>
      <c r="AC189" s="964"/>
      <c r="AD189" s="964"/>
      <c r="AE189" s="964"/>
      <c r="AF189" s="964"/>
      <c r="AG189" s="964"/>
      <c r="AH189" s="964"/>
    </row>
    <row r="190" spans="1:34" ht="13.9" customHeight="1" x14ac:dyDescent="0.15">
      <c r="A190" s="225">
        <v>4</v>
      </c>
      <c r="B190" s="1006" t="s">
        <v>1171</v>
      </c>
      <c r="C190" s="1006"/>
      <c r="D190" s="1006"/>
      <c r="E190" s="1006"/>
      <c r="F190" s="1006"/>
      <c r="G190" s="1006"/>
      <c r="H190" s="1006"/>
      <c r="I190" s="1006"/>
      <c r="J190" s="1006"/>
      <c r="K190" s="1006"/>
      <c r="L190" s="1006"/>
      <c r="M190" s="1006"/>
      <c r="N190" s="1006"/>
      <c r="O190" s="1006"/>
      <c r="P190" s="1006"/>
      <c r="Q190" s="1006"/>
      <c r="R190" s="1006"/>
      <c r="S190" s="1006"/>
      <c r="T190" s="1006"/>
      <c r="U190" s="1006"/>
      <c r="V190" s="1006"/>
      <c r="W190" s="1006"/>
      <c r="X190" s="1006"/>
      <c r="Y190" s="1006"/>
      <c r="Z190" s="1006"/>
      <c r="AA190" s="1006"/>
      <c r="AB190" s="1006"/>
      <c r="AC190" s="1006"/>
      <c r="AD190" s="1006"/>
      <c r="AE190" s="1006"/>
      <c r="AF190" s="1006"/>
      <c r="AG190" s="1006"/>
      <c r="AH190" s="1006"/>
    </row>
    <row r="191" spans="1:34" ht="13.9" customHeight="1" x14ac:dyDescent="0.15">
      <c r="A191" s="224"/>
      <c r="B191" s="1006"/>
      <c r="C191" s="1006"/>
      <c r="D191" s="1006"/>
      <c r="E191" s="1006"/>
      <c r="F191" s="1006"/>
      <c r="G191" s="1006"/>
      <c r="H191" s="1006"/>
      <c r="I191" s="1006"/>
      <c r="J191" s="1006"/>
      <c r="K191" s="1006"/>
      <c r="L191" s="1006"/>
      <c r="M191" s="1006"/>
      <c r="N191" s="1006"/>
      <c r="O191" s="1006"/>
      <c r="P191" s="1006"/>
      <c r="Q191" s="1006"/>
      <c r="R191" s="1006"/>
      <c r="S191" s="1006"/>
      <c r="T191" s="1006"/>
      <c r="U191" s="1006"/>
      <c r="V191" s="1006"/>
      <c r="W191" s="1006"/>
      <c r="X191" s="1006"/>
      <c r="Y191" s="1006"/>
      <c r="Z191" s="1006"/>
      <c r="AA191" s="1006"/>
      <c r="AB191" s="1006"/>
      <c r="AC191" s="1006"/>
      <c r="AD191" s="1006"/>
      <c r="AE191" s="1006"/>
      <c r="AF191" s="1006"/>
      <c r="AG191" s="1006"/>
      <c r="AH191" s="1006"/>
    </row>
  </sheetData>
  <sheetProtection algorithmName="SHA-512" hashValue="EURJ/rcD2jSUPePfn34CBFxe1gWHwd1FAv95bfty0IknSmZncqG3tjt7YT1/w+3S0g8pRrnKjcCr2zOSeiNaig==" saltValue="BgoBfDDV0d3mFFu1h+haGw==" spinCount="100000" sheet="1" objects="1" scenarios="1" selectLockedCells="1"/>
  <mergeCells count="1219">
    <mergeCell ref="B190:AH191"/>
    <mergeCell ref="B89:AH89"/>
    <mergeCell ref="B90:AH90"/>
    <mergeCell ref="B91:AH91"/>
    <mergeCell ref="C92:AH93"/>
    <mergeCell ref="B96:AH97"/>
    <mergeCell ref="B136:AH136"/>
    <mergeCell ref="B137:AH137"/>
    <mergeCell ref="B138:AH138"/>
    <mergeCell ref="C139:AH140"/>
    <mergeCell ref="B143:AH144"/>
    <mergeCell ref="B183:AH183"/>
    <mergeCell ref="C186:AH187"/>
    <mergeCell ref="B184:AH184"/>
    <mergeCell ref="B185:AH185"/>
    <mergeCell ref="O10:Q13"/>
    <mergeCell ref="O7:AH7"/>
    <mergeCell ref="I7:N9"/>
    <mergeCell ref="I10:K13"/>
    <mergeCell ref="L10:N13"/>
    <mergeCell ref="A7:B14"/>
    <mergeCell ref="O8:X9"/>
    <mergeCell ref="C7:E9"/>
    <mergeCell ref="C16:E16"/>
    <mergeCell ref="F16:H16"/>
    <mergeCell ref="I16:K16"/>
    <mergeCell ref="L16:N16"/>
    <mergeCell ref="O16:Q16"/>
    <mergeCell ref="R16:T16"/>
    <mergeCell ref="U16:X16"/>
    <mergeCell ref="Y16:AA16"/>
    <mergeCell ref="AB16:AD16"/>
    <mergeCell ref="AE16:AH16"/>
    <mergeCell ref="F15:H15"/>
    <mergeCell ref="I15:K15"/>
    <mergeCell ref="L15:N15"/>
    <mergeCell ref="O15:Q15"/>
    <mergeCell ref="R15:T15"/>
    <mergeCell ref="Y15:AA15"/>
    <mergeCell ref="AB15:AD15"/>
    <mergeCell ref="U15:X15"/>
    <mergeCell ref="AE15:AH15"/>
    <mergeCell ref="A16:B16"/>
    <mergeCell ref="F7:H10"/>
    <mergeCell ref="A17:B17"/>
    <mergeCell ref="P4:S4"/>
    <mergeCell ref="P51:S51"/>
    <mergeCell ref="A54:B61"/>
    <mergeCell ref="C54:E56"/>
    <mergeCell ref="I54:N56"/>
    <mergeCell ref="O54:AH54"/>
    <mergeCell ref="Y8:AH9"/>
    <mergeCell ref="F14:H14"/>
    <mergeCell ref="I14:K14"/>
    <mergeCell ref="L14:N14"/>
    <mergeCell ref="O14:Q14"/>
    <mergeCell ref="R14:T14"/>
    <mergeCell ref="Y14:AA14"/>
    <mergeCell ref="AB14:AD14"/>
    <mergeCell ref="U10:X14"/>
    <mergeCell ref="AE10:AH14"/>
    <mergeCell ref="Y10:AA13"/>
    <mergeCell ref="AB10:AD13"/>
    <mergeCell ref="R17:T17"/>
    <mergeCell ref="U17:X17"/>
    <mergeCell ref="Y17:AA17"/>
    <mergeCell ref="AB17:AD17"/>
    <mergeCell ref="AE17:AH17"/>
    <mergeCell ref="C17:E17"/>
    <mergeCell ref="F17:H17"/>
    <mergeCell ref="I17:K17"/>
    <mergeCell ref="L17:N17"/>
    <mergeCell ref="O17:Q17"/>
    <mergeCell ref="A15:B15"/>
    <mergeCell ref="C15:E15"/>
    <mergeCell ref="R10:T13"/>
    <mergeCell ref="AE18:AH18"/>
    <mergeCell ref="A19:B19"/>
    <mergeCell ref="C19:E19"/>
    <mergeCell ref="F19:H19"/>
    <mergeCell ref="I19:K19"/>
    <mergeCell ref="L19:N19"/>
    <mergeCell ref="O19:Q19"/>
    <mergeCell ref="R19:T19"/>
    <mergeCell ref="U19:X19"/>
    <mergeCell ref="Y19:AA19"/>
    <mergeCell ref="AB19:AD19"/>
    <mergeCell ref="AE19:AH19"/>
    <mergeCell ref="O18:Q18"/>
    <mergeCell ref="R18:T18"/>
    <mergeCell ref="U18:X18"/>
    <mergeCell ref="Y18:AA18"/>
    <mergeCell ref="AB18:AD18"/>
    <mergeCell ref="A18:B18"/>
    <mergeCell ref="C18:E18"/>
    <mergeCell ref="F18:H18"/>
    <mergeCell ref="I18:K18"/>
    <mergeCell ref="L18:N18"/>
    <mergeCell ref="AE20:AH20"/>
    <mergeCell ref="A21:B21"/>
    <mergeCell ref="C21:E21"/>
    <mergeCell ref="F21:H21"/>
    <mergeCell ref="I21:K21"/>
    <mergeCell ref="L21:N21"/>
    <mergeCell ref="O21:Q21"/>
    <mergeCell ref="R21:T21"/>
    <mergeCell ref="U21:X21"/>
    <mergeCell ref="Y21:AA21"/>
    <mergeCell ref="AB21:AD21"/>
    <mergeCell ref="AE21:AH21"/>
    <mergeCell ref="O20:Q20"/>
    <mergeCell ref="R20:T20"/>
    <mergeCell ref="U20:X20"/>
    <mergeCell ref="Y20:AA20"/>
    <mergeCell ref="AB20:AD20"/>
    <mergeCell ref="A20:B20"/>
    <mergeCell ref="C20:E20"/>
    <mergeCell ref="F20:H20"/>
    <mergeCell ref="I20:K20"/>
    <mergeCell ref="L20:N20"/>
    <mergeCell ref="AE22:AH22"/>
    <mergeCell ref="A23:B23"/>
    <mergeCell ref="C23:E23"/>
    <mergeCell ref="F23:H23"/>
    <mergeCell ref="I23:K23"/>
    <mergeCell ref="L23:N23"/>
    <mergeCell ref="O23:Q23"/>
    <mergeCell ref="R23:T23"/>
    <mergeCell ref="U23:X23"/>
    <mergeCell ref="Y23:AA23"/>
    <mergeCell ref="AB23:AD23"/>
    <mergeCell ref="AE23:AH23"/>
    <mergeCell ref="O22:Q22"/>
    <mergeCell ref="R22:T22"/>
    <mergeCell ref="U22:X22"/>
    <mergeCell ref="Y22:AA22"/>
    <mergeCell ref="AB22:AD22"/>
    <mergeCell ref="A22:B22"/>
    <mergeCell ref="C22:E22"/>
    <mergeCell ref="F22:H22"/>
    <mergeCell ref="I22:K22"/>
    <mergeCell ref="L22:N22"/>
    <mergeCell ref="AE24:AH24"/>
    <mergeCell ref="A25:B25"/>
    <mergeCell ref="C25:E25"/>
    <mergeCell ref="F25:H25"/>
    <mergeCell ref="I25:K25"/>
    <mergeCell ref="L25:N25"/>
    <mergeCell ref="O25:Q25"/>
    <mergeCell ref="R25:T25"/>
    <mergeCell ref="U25:X25"/>
    <mergeCell ref="Y25:AA25"/>
    <mergeCell ref="AB25:AD25"/>
    <mergeCell ref="AE25:AH25"/>
    <mergeCell ref="O24:Q24"/>
    <mergeCell ref="R24:T24"/>
    <mergeCell ref="U24:X24"/>
    <mergeCell ref="Y24:AA24"/>
    <mergeCell ref="AB24:AD24"/>
    <mergeCell ref="A24:B24"/>
    <mergeCell ref="C24:E24"/>
    <mergeCell ref="F24:H24"/>
    <mergeCell ref="I24:K24"/>
    <mergeCell ref="L24:N24"/>
    <mergeCell ref="AE26:AH26"/>
    <mergeCell ref="A27:B27"/>
    <mergeCell ref="C27:E27"/>
    <mergeCell ref="F27:H27"/>
    <mergeCell ref="I27:K27"/>
    <mergeCell ref="L27:N27"/>
    <mergeCell ref="O27:Q27"/>
    <mergeCell ref="R27:T27"/>
    <mergeCell ref="U27:X27"/>
    <mergeCell ref="Y27:AA27"/>
    <mergeCell ref="AB27:AD27"/>
    <mergeCell ref="AE27:AH27"/>
    <mergeCell ref="O26:Q26"/>
    <mergeCell ref="R26:T26"/>
    <mergeCell ref="U26:X26"/>
    <mergeCell ref="Y26:AA26"/>
    <mergeCell ref="AB26:AD26"/>
    <mergeCell ref="A26:B26"/>
    <mergeCell ref="C26:E26"/>
    <mergeCell ref="F26:H26"/>
    <mergeCell ref="I26:K26"/>
    <mergeCell ref="L26:N26"/>
    <mergeCell ref="AE28:AH28"/>
    <mergeCell ref="A29:B29"/>
    <mergeCell ref="C29:E29"/>
    <mergeCell ref="F29:H29"/>
    <mergeCell ref="I29:K29"/>
    <mergeCell ref="L29:N29"/>
    <mergeCell ref="O29:Q29"/>
    <mergeCell ref="R29:T29"/>
    <mergeCell ref="U29:X29"/>
    <mergeCell ref="Y29:AA29"/>
    <mergeCell ref="AB29:AD29"/>
    <mergeCell ref="AE29:AH29"/>
    <mergeCell ref="O28:Q28"/>
    <mergeCell ref="R28:T28"/>
    <mergeCell ref="U28:X28"/>
    <mergeCell ref="Y28:AA28"/>
    <mergeCell ref="AB28:AD28"/>
    <mergeCell ref="A28:B28"/>
    <mergeCell ref="C28:E28"/>
    <mergeCell ref="F28:H28"/>
    <mergeCell ref="I28:K28"/>
    <mergeCell ref="L28:N28"/>
    <mergeCell ref="AE30:AH30"/>
    <mergeCell ref="A31:B31"/>
    <mergeCell ref="C31:E31"/>
    <mergeCell ref="F31:H31"/>
    <mergeCell ref="I31:K31"/>
    <mergeCell ref="L31:N31"/>
    <mergeCell ref="O31:Q31"/>
    <mergeCell ref="R31:T31"/>
    <mergeCell ref="U31:X31"/>
    <mergeCell ref="Y31:AA31"/>
    <mergeCell ref="AB31:AD31"/>
    <mergeCell ref="AE31:AH31"/>
    <mergeCell ref="O30:Q30"/>
    <mergeCell ref="R30:T30"/>
    <mergeCell ref="U30:X30"/>
    <mergeCell ref="Y30:AA30"/>
    <mergeCell ref="AB30:AD30"/>
    <mergeCell ref="A30:B30"/>
    <mergeCell ref="C30:E30"/>
    <mergeCell ref="F30:H30"/>
    <mergeCell ref="I30:K30"/>
    <mergeCell ref="L30:N30"/>
    <mergeCell ref="AE32:AH32"/>
    <mergeCell ref="A33:B33"/>
    <mergeCell ref="C33:E33"/>
    <mergeCell ref="F33:H33"/>
    <mergeCell ref="I33:K33"/>
    <mergeCell ref="L33:N33"/>
    <mergeCell ref="O33:Q33"/>
    <mergeCell ref="R33:T33"/>
    <mergeCell ref="U33:X33"/>
    <mergeCell ref="Y33:AA33"/>
    <mergeCell ref="AB33:AD33"/>
    <mergeCell ref="AE33:AH33"/>
    <mergeCell ref="O32:Q32"/>
    <mergeCell ref="R32:T32"/>
    <mergeCell ref="U32:X32"/>
    <mergeCell ref="Y32:AA32"/>
    <mergeCell ref="AB32:AD32"/>
    <mergeCell ref="A32:B32"/>
    <mergeCell ref="C32:E32"/>
    <mergeCell ref="F32:H32"/>
    <mergeCell ref="I32:K32"/>
    <mergeCell ref="L32:N32"/>
    <mergeCell ref="AE34:AH34"/>
    <mergeCell ref="A35:B35"/>
    <mergeCell ref="C35:E35"/>
    <mergeCell ref="F35:H35"/>
    <mergeCell ref="I35:K35"/>
    <mergeCell ref="L35:N35"/>
    <mergeCell ref="O35:Q35"/>
    <mergeCell ref="R35:T35"/>
    <mergeCell ref="U35:X35"/>
    <mergeCell ref="Y35:AA35"/>
    <mergeCell ref="AB35:AD35"/>
    <mergeCell ref="AE35:AH35"/>
    <mergeCell ref="O34:Q34"/>
    <mergeCell ref="R34:T34"/>
    <mergeCell ref="U34:X34"/>
    <mergeCell ref="Y34:AA34"/>
    <mergeCell ref="AB34:AD34"/>
    <mergeCell ref="A34:B34"/>
    <mergeCell ref="C34:E34"/>
    <mergeCell ref="F34:H34"/>
    <mergeCell ref="I34:K34"/>
    <mergeCell ref="L34:N34"/>
    <mergeCell ref="AE36:AH36"/>
    <mergeCell ref="A37:B37"/>
    <mergeCell ref="C37:E37"/>
    <mergeCell ref="F37:H37"/>
    <mergeCell ref="I37:K37"/>
    <mergeCell ref="L37:N37"/>
    <mergeCell ref="O37:Q37"/>
    <mergeCell ref="R37:T37"/>
    <mergeCell ref="U37:X37"/>
    <mergeCell ref="Y37:AA37"/>
    <mergeCell ref="AB37:AD37"/>
    <mergeCell ref="AE37:AH37"/>
    <mergeCell ref="O36:Q36"/>
    <mergeCell ref="R36:T36"/>
    <mergeCell ref="U36:X36"/>
    <mergeCell ref="Y36:AA36"/>
    <mergeCell ref="AB36:AD36"/>
    <mergeCell ref="A36:B36"/>
    <mergeCell ref="C36:E36"/>
    <mergeCell ref="F36:H36"/>
    <mergeCell ref="I36:K36"/>
    <mergeCell ref="L36:N36"/>
    <mergeCell ref="C47:AH48"/>
    <mergeCell ref="B49:AH50"/>
    <mergeCell ref="C45:AH46"/>
    <mergeCell ref="A39:B39"/>
    <mergeCell ref="C39:E39"/>
    <mergeCell ref="F39:H39"/>
    <mergeCell ref="I39:K39"/>
    <mergeCell ref="L39:N39"/>
    <mergeCell ref="O39:Q39"/>
    <mergeCell ref="R39:T39"/>
    <mergeCell ref="U39:X39"/>
    <mergeCell ref="Y39:AA39"/>
    <mergeCell ref="AB39:AD39"/>
    <mergeCell ref="AE39:AH39"/>
    <mergeCell ref="AE38:AH38"/>
    <mergeCell ref="B42:AH42"/>
    <mergeCell ref="B43:AH43"/>
    <mergeCell ref="B44:AH44"/>
    <mergeCell ref="O38:Q38"/>
    <mergeCell ref="R38:T38"/>
    <mergeCell ref="U38:X38"/>
    <mergeCell ref="Y38:AA38"/>
    <mergeCell ref="AB38:AD38"/>
    <mergeCell ref="A38:B38"/>
    <mergeCell ref="C38:E38"/>
    <mergeCell ref="F38:H38"/>
    <mergeCell ref="I38:K38"/>
    <mergeCell ref="L38:N38"/>
    <mergeCell ref="F61:H61"/>
    <mergeCell ref="I61:K61"/>
    <mergeCell ref="L61:N61"/>
    <mergeCell ref="O61:Q61"/>
    <mergeCell ref="R61:T61"/>
    <mergeCell ref="O55:X56"/>
    <mergeCell ref="Y55:AH56"/>
    <mergeCell ref="I57:K60"/>
    <mergeCell ref="L57:N60"/>
    <mergeCell ref="O57:Q60"/>
    <mergeCell ref="R57:T60"/>
    <mergeCell ref="U57:X61"/>
    <mergeCell ref="Y57:AA60"/>
    <mergeCell ref="AB57:AD60"/>
    <mergeCell ref="AE57:AH61"/>
    <mergeCell ref="Y61:AA61"/>
    <mergeCell ref="AB61:AD61"/>
    <mergeCell ref="F54:H57"/>
    <mergeCell ref="AE62:AH62"/>
    <mergeCell ref="A63:B63"/>
    <mergeCell ref="C63:E63"/>
    <mergeCell ref="F63:H63"/>
    <mergeCell ref="I63:K63"/>
    <mergeCell ref="L63:N63"/>
    <mergeCell ref="O63:Q63"/>
    <mergeCell ref="R63:T63"/>
    <mergeCell ref="U63:X63"/>
    <mergeCell ref="Y63:AA63"/>
    <mergeCell ref="AB63:AD63"/>
    <mergeCell ref="AE63:AH63"/>
    <mergeCell ref="O62:Q62"/>
    <mergeCell ref="R62:T62"/>
    <mergeCell ref="U62:X62"/>
    <mergeCell ref="Y62:AA62"/>
    <mergeCell ref="AB62:AD62"/>
    <mergeCell ref="A62:B62"/>
    <mergeCell ref="C62:E62"/>
    <mergeCell ref="F62:H62"/>
    <mergeCell ref="I62:K62"/>
    <mergeCell ref="L62:N62"/>
    <mergeCell ref="AE64:AH64"/>
    <mergeCell ref="A65:B65"/>
    <mergeCell ref="C65:E65"/>
    <mergeCell ref="F65:H65"/>
    <mergeCell ref="I65:K65"/>
    <mergeCell ref="L65:N65"/>
    <mergeCell ref="O65:Q65"/>
    <mergeCell ref="R65:T65"/>
    <mergeCell ref="U65:X65"/>
    <mergeCell ref="Y65:AA65"/>
    <mergeCell ref="AB65:AD65"/>
    <mergeCell ref="AE65:AH65"/>
    <mergeCell ref="O64:Q64"/>
    <mergeCell ref="R64:T64"/>
    <mergeCell ref="U64:X64"/>
    <mergeCell ref="Y64:AA64"/>
    <mergeCell ref="AB64:AD64"/>
    <mergeCell ref="A64:B64"/>
    <mergeCell ref="C64:E64"/>
    <mergeCell ref="F64:H64"/>
    <mergeCell ref="I64:K64"/>
    <mergeCell ref="L64:N64"/>
    <mergeCell ref="AE66:AH66"/>
    <mergeCell ref="A67:B67"/>
    <mergeCell ref="C67:E67"/>
    <mergeCell ref="F67:H67"/>
    <mergeCell ref="I67:K67"/>
    <mergeCell ref="L67:N67"/>
    <mergeCell ref="O67:Q67"/>
    <mergeCell ref="R67:T67"/>
    <mergeCell ref="U67:X67"/>
    <mergeCell ref="Y67:AA67"/>
    <mergeCell ref="AB67:AD67"/>
    <mergeCell ref="AE67:AH67"/>
    <mergeCell ref="O66:Q66"/>
    <mergeCell ref="R66:T66"/>
    <mergeCell ref="U66:X66"/>
    <mergeCell ref="Y66:AA66"/>
    <mergeCell ref="AB66:AD66"/>
    <mergeCell ref="A66:B66"/>
    <mergeCell ref="C66:E66"/>
    <mergeCell ref="F66:H66"/>
    <mergeCell ref="I66:K66"/>
    <mergeCell ref="L66:N66"/>
    <mergeCell ref="AE68:AH68"/>
    <mergeCell ref="A69:B69"/>
    <mergeCell ref="C69:E69"/>
    <mergeCell ref="F69:H69"/>
    <mergeCell ref="I69:K69"/>
    <mergeCell ref="L69:N69"/>
    <mergeCell ref="O69:Q69"/>
    <mergeCell ref="R69:T69"/>
    <mergeCell ref="U69:X69"/>
    <mergeCell ref="Y69:AA69"/>
    <mergeCell ref="AB69:AD69"/>
    <mergeCell ref="AE69:AH69"/>
    <mergeCell ref="O68:Q68"/>
    <mergeCell ref="R68:T68"/>
    <mergeCell ref="U68:X68"/>
    <mergeCell ref="Y68:AA68"/>
    <mergeCell ref="AB68:AD68"/>
    <mergeCell ref="A68:B68"/>
    <mergeCell ref="C68:E68"/>
    <mergeCell ref="F68:H68"/>
    <mergeCell ref="I68:K68"/>
    <mergeCell ref="L68:N68"/>
    <mergeCell ref="AE70:AH70"/>
    <mergeCell ref="A71:B71"/>
    <mergeCell ref="C71:E71"/>
    <mergeCell ref="F71:H71"/>
    <mergeCell ref="I71:K71"/>
    <mergeCell ref="L71:N71"/>
    <mergeCell ref="O71:Q71"/>
    <mergeCell ref="R71:T71"/>
    <mergeCell ref="U71:X71"/>
    <mergeCell ref="Y71:AA71"/>
    <mergeCell ref="AB71:AD71"/>
    <mergeCell ref="AE71:AH71"/>
    <mergeCell ref="O70:Q70"/>
    <mergeCell ref="R70:T70"/>
    <mergeCell ref="U70:X70"/>
    <mergeCell ref="Y70:AA70"/>
    <mergeCell ref="AB70:AD70"/>
    <mergeCell ref="A70:B70"/>
    <mergeCell ref="C70:E70"/>
    <mergeCell ref="F70:H70"/>
    <mergeCell ref="I70:K70"/>
    <mergeCell ref="L70:N70"/>
    <mergeCell ref="AE72:AH72"/>
    <mergeCell ref="A73:B73"/>
    <mergeCell ref="C73:E73"/>
    <mergeCell ref="F73:H73"/>
    <mergeCell ref="I73:K73"/>
    <mergeCell ref="L73:N73"/>
    <mergeCell ref="O73:Q73"/>
    <mergeCell ref="R73:T73"/>
    <mergeCell ref="U73:X73"/>
    <mergeCell ref="Y73:AA73"/>
    <mergeCell ref="AB73:AD73"/>
    <mergeCell ref="AE73:AH73"/>
    <mergeCell ref="O72:Q72"/>
    <mergeCell ref="R72:T72"/>
    <mergeCell ref="U72:X72"/>
    <mergeCell ref="Y72:AA72"/>
    <mergeCell ref="AB72:AD72"/>
    <mergeCell ref="A72:B72"/>
    <mergeCell ref="C72:E72"/>
    <mergeCell ref="F72:H72"/>
    <mergeCell ref="I72:K72"/>
    <mergeCell ref="L72:N72"/>
    <mergeCell ref="AE74:AH74"/>
    <mergeCell ref="A75:B75"/>
    <mergeCell ref="C75:E75"/>
    <mergeCell ref="F75:H75"/>
    <mergeCell ref="I75:K75"/>
    <mergeCell ref="L75:N75"/>
    <mergeCell ref="O75:Q75"/>
    <mergeCell ref="R75:T75"/>
    <mergeCell ref="U75:X75"/>
    <mergeCell ref="Y75:AA75"/>
    <mergeCell ref="AB75:AD75"/>
    <mergeCell ref="AE75:AH75"/>
    <mergeCell ref="O74:Q74"/>
    <mergeCell ref="R74:T74"/>
    <mergeCell ref="U74:X74"/>
    <mergeCell ref="Y74:AA74"/>
    <mergeCell ref="AB74:AD74"/>
    <mergeCell ref="A74:B74"/>
    <mergeCell ref="C74:E74"/>
    <mergeCell ref="F74:H74"/>
    <mergeCell ref="I74:K74"/>
    <mergeCell ref="L74:N74"/>
    <mergeCell ref="AE76:AH76"/>
    <mergeCell ref="A77:B77"/>
    <mergeCell ref="C77:E77"/>
    <mergeCell ref="F77:H77"/>
    <mergeCell ref="I77:K77"/>
    <mergeCell ref="L77:N77"/>
    <mergeCell ref="O77:Q77"/>
    <mergeCell ref="R77:T77"/>
    <mergeCell ref="U77:X77"/>
    <mergeCell ref="Y77:AA77"/>
    <mergeCell ref="AB77:AD77"/>
    <mergeCell ref="AE77:AH77"/>
    <mergeCell ref="O76:Q76"/>
    <mergeCell ref="R76:T76"/>
    <mergeCell ref="U76:X76"/>
    <mergeCell ref="Y76:AA76"/>
    <mergeCell ref="AB76:AD76"/>
    <mergeCell ref="A76:B76"/>
    <mergeCell ref="C76:E76"/>
    <mergeCell ref="F76:H76"/>
    <mergeCell ref="I76:K76"/>
    <mergeCell ref="L76:N76"/>
    <mergeCell ref="AE78:AH78"/>
    <mergeCell ref="A79:B79"/>
    <mergeCell ref="C79:E79"/>
    <mergeCell ref="F79:H79"/>
    <mergeCell ref="I79:K79"/>
    <mergeCell ref="L79:N79"/>
    <mergeCell ref="O79:Q79"/>
    <mergeCell ref="R79:T79"/>
    <mergeCell ref="U79:X79"/>
    <mergeCell ref="Y79:AA79"/>
    <mergeCell ref="AB79:AD79"/>
    <mergeCell ref="AE79:AH79"/>
    <mergeCell ref="O78:Q78"/>
    <mergeCell ref="R78:T78"/>
    <mergeCell ref="U78:X78"/>
    <mergeCell ref="Y78:AA78"/>
    <mergeCell ref="AB78:AD78"/>
    <mergeCell ref="A78:B78"/>
    <mergeCell ref="C78:E78"/>
    <mergeCell ref="F78:H78"/>
    <mergeCell ref="I78:K78"/>
    <mergeCell ref="L78:N78"/>
    <mergeCell ref="AE80:AH80"/>
    <mergeCell ref="A81:B81"/>
    <mergeCell ref="C81:E81"/>
    <mergeCell ref="F81:H81"/>
    <mergeCell ref="I81:K81"/>
    <mergeCell ref="L81:N81"/>
    <mergeCell ref="O81:Q81"/>
    <mergeCell ref="R81:T81"/>
    <mergeCell ref="U81:X81"/>
    <mergeCell ref="Y81:AA81"/>
    <mergeCell ref="AB81:AD81"/>
    <mergeCell ref="AE81:AH81"/>
    <mergeCell ref="O80:Q80"/>
    <mergeCell ref="R80:T80"/>
    <mergeCell ref="U80:X80"/>
    <mergeCell ref="Y80:AA80"/>
    <mergeCell ref="AB80:AD80"/>
    <mergeCell ref="A80:B80"/>
    <mergeCell ref="C80:E80"/>
    <mergeCell ref="F80:H80"/>
    <mergeCell ref="I80:K80"/>
    <mergeCell ref="L80:N80"/>
    <mergeCell ref="I84:K84"/>
    <mergeCell ref="L84:N84"/>
    <mergeCell ref="AE82:AH82"/>
    <mergeCell ref="A83:B83"/>
    <mergeCell ref="C83:E83"/>
    <mergeCell ref="F83:H83"/>
    <mergeCell ref="I83:K83"/>
    <mergeCell ref="L83:N83"/>
    <mergeCell ref="O83:Q83"/>
    <mergeCell ref="R83:T83"/>
    <mergeCell ref="U83:X83"/>
    <mergeCell ref="Y83:AA83"/>
    <mergeCell ref="AB83:AD83"/>
    <mergeCell ref="AE83:AH83"/>
    <mergeCell ref="O82:Q82"/>
    <mergeCell ref="R82:T82"/>
    <mergeCell ref="U82:X82"/>
    <mergeCell ref="Y82:AA82"/>
    <mergeCell ref="AB82:AD82"/>
    <mergeCell ref="A82:B82"/>
    <mergeCell ref="C82:E82"/>
    <mergeCell ref="F82:H82"/>
    <mergeCell ref="I82:K82"/>
    <mergeCell ref="L82:N82"/>
    <mergeCell ref="AE86:AH86"/>
    <mergeCell ref="C94:AH95"/>
    <mergeCell ref="O86:Q86"/>
    <mergeCell ref="R86:T86"/>
    <mergeCell ref="U86:X86"/>
    <mergeCell ref="Y86:AA86"/>
    <mergeCell ref="AB86:AD86"/>
    <mergeCell ref="A86:B86"/>
    <mergeCell ref="C86:E86"/>
    <mergeCell ref="F86:H86"/>
    <mergeCell ref="I86:K86"/>
    <mergeCell ref="L86:N86"/>
    <mergeCell ref="AE84:AH84"/>
    <mergeCell ref="A85:B85"/>
    <mergeCell ref="C85:E85"/>
    <mergeCell ref="F85:H85"/>
    <mergeCell ref="I85:K85"/>
    <mergeCell ref="L85:N85"/>
    <mergeCell ref="O85:Q85"/>
    <mergeCell ref="R85:T85"/>
    <mergeCell ref="U85:X85"/>
    <mergeCell ref="Y85:AA85"/>
    <mergeCell ref="AB85:AD85"/>
    <mergeCell ref="AE85:AH85"/>
    <mergeCell ref="O84:Q84"/>
    <mergeCell ref="R84:T84"/>
    <mergeCell ref="U84:X84"/>
    <mergeCell ref="Y84:AA84"/>
    <mergeCell ref="AB84:AD84"/>
    <mergeCell ref="A84:B84"/>
    <mergeCell ref="C84:E84"/>
    <mergeCell ref="F84:H84"/>
    <mergeCell ref="AB104:AD107"/>
    <mergeCell ref="AE104:AH108"/>
    <mergeCell ref="F108:H108"/>
    <mergeCell ref="I108:K108"/>
    <mergeCell ref="L108:N108"/>
    <mergeCell ref="O108:Q108"/>
    <mergeCell ref="R108:T108"/>
    <mergeCell ref="Y108:AA108"/>
    <mergeCell ref="AB108:AD108"/>
    <mergeCell ref="P98:S98"/>
    <mergeCell ref="A101:B108"/>
    <mergeCell ref="C101:E103"/>
    <mergeCell ref="I101:N103"/>
    <mergeCell ref="O101:AH101"/>
    <mergeCell ref="O102:X103"/>
    <mergeCell ref="Y102:AH103"/>
    <mergeCell ref="I104:K107"/>
    <mergeCell ref="L104:N107"/>
    <mergeCell ref="O104:Q107"/>
    <mergeCell ref="R104:T107"/>
    <mergeCell ref="U104:X108"/>
    <mergeCell ref="Y104:AA107"/>
    <mergeCell ref="F101:H104"/>
    <mergeCell ref="AE109:AH109"/>
    <mergeCell ref="A110:B110"/>
    <mergeCell ref="C110:E110"/>
    <mergeCell ref="F110:H110"/>
    <mergeCell ref="I110:K110"/>
    <mergeCell ref="L110:N110"/>
    <mergeCell ref="O110:Q110"/>
    <mergeCell ref="R110:T110"/>
    <mergeCell ref="U110:X110"/>
    <mergeCell ref="Y110:AA110"/>
    <mergeCell ref="AB110:AD110"/>
    <mergeCell ref="AE110:AH110"/>
    <mergeCell ref="O109:Q109"/>
    <mergeCell ref="R109:T109"/>
    <mergeCell ref="U109:X109"/>
    <mergeCell ref="Y109:AA109"/>
    <mergeCell ref="AB109:AD109"/>
    <mergeCell ref="A109:B109"/>
    <mergeCell ref="C109:E109"/>
    <mergeCell ref="F109:H109"/>
    <mergeCell ref="I109:K109"/>
    <mergeCell ref="L109:N109"/>
    <mergeCell ref="AE111:AH111"/>
    <mergeCell ref="A112:B112"/>
    <mergeCell ref="C112:E112"/>
    <mergeCell ref="F112:H112"/>
    <mergeCell ref="I112:K112"/>
    <mergeCell ref="L112:N112"/>
    <mergeCell ref="O112:Q112"/>
    <mergeCell ref="R112:T112"/>
    <mergeCell ref="U112:X112"/>
    <mergeCell ref="Y112:AA112"/>
    <mergeCell ref="AB112:AD112"/>
    <mergeCell ref="AE112:AH112"/>
    <mergeCell ref="O111:Q111"/>
    <mergeCell ref="R111:T111"/>
    <mergeCell ref="U111:X111"/>
    <mergeCell ref="Y111:AA111"/>
    <mergeCell ref="AB111:AD111"/>
    <mergeCell ref="A111:B111"/>
    <mergeCell ref="C111:E111"/>
    <mergeCell ref="F111:H111"/>
    <mergeCell ref="I111:K111"/>
    <mergeCell ref="L111:N111"/>
    <mergeCell ref="AE113:AH113"/>
    <mergeCell ref="A114:B114"/>
    <mergeCell ref="C114:E114"/>
    <mergeCell ref="F114:H114"/>
    <mergeCell ref="I114:K114"/>
    <mergeCell ref="L114:N114"/>
    <mergeCell ref="O114:Q114"/>
    <mergeCell ref="R114:T114"/>
    <mergeCell ref="U114:X114"/>
    <mergeCell ref="Y114:AA114"/>
    <mergeCell ref="AB114:AD114"/>
    <mergeCell ref="AE114:AH114"/>
    <mergeCell ref="O113:Q113"/>
    <mergeCell ref="R113:T113"/>
    <mergeCell ref="U113:X113"/>
    <mergeCell ref="Y113:AA113"/>
    <mergeCell ref="AB113:AD113"/>
    <mergeCell ref="A113:B113"/>
    <mergeCell ref="C113:E113"/>
    <mergeCell ref="F113:H113"/>
    <mergeCell ref="I113:K113"/>
    <mergeCell ref="L113:N113"/>
    <mergeCell ref="AE115:AH115"/>
    <mergeCell ref="A116:B116"/>
    <mergeCell ref="C116:E116"/>
    <mergeCell ref="F116:H116"/>
    <mergeCell ref="I116:K116"/>
    <mergeCell ref="L116:N116"/>
    <mergeCell ref="O116:Q116"/>
    <mergeCell ref="R116:T116"/>
    <mergeCell ref="U116:X116"/>
    <mergeCell ref="Y116:AA116"/>
    <mergeCell ref="AB116:AD116"/>
    <mergeCell ref="AE116:AH116"/>
    <mergeCell ref="O115:Q115"/>
    <mergeCell ref="R115:T115"/>
    <mergeCell ref="U115:X115"/>
    <mergeCell ref="Y115:AA115"/>
    <mergeCell ref="AB115:AD115"/>
    <mergeCell ref="A115:B115"/>
    <mergeCell ref="C115:E115"/>
    <mergeCell ref="F115:H115"/>
    <mergeCell ref="I115:K115"/>
    <mergeCell ref="L115:N115"/>
    <mergeCell ref="AE117:AH117"/>
    <mergeCell ref="A118:B118"/>
    <mergeCell ref="C118:E118"/>
    <mergeCell ref="F118:H118"/>
    <mergeCell ref="I118:K118"/>
    <mergeCell ref="L118:N118"/>
    <mergeCell ref="O118:Q118"/>
    <mergeCell ref="R118:T118"/>
    <mergeCell ref="U118:X118"/>
    <mergeCell ref="Y118:AA118"/>
    <mergeCell ref="AB118:AD118"/>
    <mergeCell ref="AE118:AH118"/>
    <mergeCell ref="O117:Q117"/>
    <mergeCell ref="R117:T117"/>
    <mergeCell ref="U117:X117"/>
    <mergeCell ref="Y117:AA117"/>
    <mergeCell ref="AB117:AD117"/>
    <mergeCell ref="A117:B117"/>
    <mergeCell ref="C117:E117"/>
    <mergeCell ref="F117:H117"/>
    <mergeCell ref="I117:K117"/>
    <mergeCell ref="L117:N117"/>
    <mergeCell ref="AE119:AH119"/>
    <mergeCell ref="A120:B120"/>
    <mergeCell ref="C120:E120"/>
    <mergeCell ref="F120:H120"/>
    <mergeCell ref="I120:K120"/>
    <mergeCell ref="L120:N120"/>
    <mergeCell ref="O120:Q120"/>
    <mergeCell ref="R120:T120"/>
    <mergeCell ref="U120:X120"/>
    <mergeCell ref="Y120:AA120"/>
    <mergeCell ref="AB120:AD120"/>
    <mergeCell ref="AE120:AH120"/>
    <mergeCell ref="O119:Q119"/>
    <mergeCell ref="R119:T119"/>
    <mergeCell ref="U119:X119"/>
    <mergeCell ref="Y119:AA119"/>
    <mergeCell ref="AB119:AD119"/>
    <mergeCell ref="A119:B119"/>
    <mergeCell ref="C119:E119"/>
    <mergeCell ref="F119:H119"/>
    <mergeCell ref="I119:K119"/>
    <mergeCell ref="L119:N119"/>
    <mergeCell ref="AE121:AH121"/>
    <mergeCell ref="A122:B122"/>
    <mergeCell ref="C122:E122"/>
    <mergeCell ref="F122:H122"/>
    <mergeCell ref="I122:K122"/>
    <mergeCell ref="L122:N122"/>
    <mergeCell ref="O122:Q122"/>
    <mergeCell ref="R122:T122"/>
    <mergeCell ref="U122:X122"/>
    <mergeCell ref="Y122:AA122"/>
    <mergeCell ref="AB122:AD122"/>
    <mergeCell ref="AE122:AH122"/>
    <mergeCell ref="O121:Q121"/>
    <mergeCell ref="R121:T121"/>
    <mergeCell ref="U121:X121"/>
    <mergeCell ref="Y121:AA121"/>
    <mergeCell ref="AB121:AD121"/>
    <mergeCell ref="A121:B121"/>
    <mergeCell ref="C121:E121"/>
    <mergeCell ref="F121:H121"/>
    <mergeCell ref="I121:K121"/>
    <mergeCell ref="L121:N121"/>
    <mergeCell ref="AE123:AH123"/>
    <mergeCell ref="A124:B124"/>
    <mergeCell ref="C124:E124"/>
    <mergeCell ref="F124:H124"/>
    <mergeCell ref="I124:K124"/>
    <mergeCell ref="L124:N124"/>
    <mergeCell ref="O124:Q124"/>
    <mergeCell ref="R124:T124"/>
    <mergeCell ref="U124:X124"/>
    <mergeCell ref="Y124:AA124"/>
    <mergeCell ref="AB124:AD124"/>
    <mergeCell ref="AE124:AH124"/>
    <mergeCell ref="O123:Q123"/>
    <mergeCell ref="R123:T123"/>
    <mergeCell ref="U123:X123"/>
    <mergeCell ref="Y123:AA123"/>
    <mergeCell ref="AB123:AD123"/>
    <mergeCell ref="A123:B123"/>
    <mergeCell ref="C123:E123"/>
    <mergeCell ref="F123:H123"/>
    <mergeCell ref="I123:K123"/>
    <mergeCell ref="L123:N123"/>
    <mergeCell ref="AE125:AH125"/>
    <mergeCell ref="A126:B126"/>
    <mergeCell ref="C126:E126"/>
    <mergeCell ref="F126:H126"/>
    <mergeCell ref="I126:K126"/>
    <mergeCell ref="L126:N126"/>
    <mergeCell ref="O126:Q126"/>
    <mergeCell ref="R126:T126"/>
    <mergeCell ref="U126:X126"/>
    <mergeCell ref="Y126:AA126"/>
    <mergeCell ref="AB126:AD126"/>
    <mergeCell ref="AE126:AH126"/>
    <mergeCell ref="O125:Q125"/>
    <mergeCell ref="R125:T125"/>
    <mergeCell ref="U125:X125"/>
    <mergeCell ref="Y125:AA125"/>
    <mergeCell ref="AB125:AD125"/>
    <mergeCell ref="A125:B125"/>
    <mergeCell ref="C125:E125"/>
    <mergeCell ref="F125:H125"/>
    <mergeCell ref="I125:K125"/>
    <mergeCell ref="L125:N125"/>
    <mergeCell ref="AE127:AH127"/>
    <mergeCell ref="A128:B128"/>
    <mergeCell ref="C128:E128"/>
    <mergeCell ref="F128:H128"/>
    <mergeCell ref="I128:K128"/>
    <mergeCell ref="L128:N128"/>
    <mergeCell ref="O128:Q128"/>
    <mergeCell ref="R128:T128"/>
    <mergeCell ref="U128:X128"/>
    <mergeCell ref="Y128:AA128"/>
    <mergeCell ref="AB128:AD128"/>
    <mergeCell ref="AE128:AH128"/>
    <mergeCell ref="O127:Q127"/>
    <mergeCell ref="R127:T127"/>
    <mergeCell ref="U127:X127"/>
    <mergeCell ref="Y127:AA127"/>
    <mergeCell ref="AB127:AD127"/>
    <mergeCell ref="A127:B127"/>
    <mergeCell ref="C127:E127"/>
    <mergeCell ref="F127:H127"/>
    <mergeCell ref="I127:K127"/>
    <mergeCell ref="L127:N127"/>
    <mergeCell ref="I131:K131"/>
    <mergeCell ref="L131:N131"/>
    <mergeCell ref="AE129:AH129"/>
    <mergeCell ref="A130:B130"/>
    <mergeCell ref="C130:E130"/>
    <mergeCell ref="F130:H130"/>
    <mergeCell ref="I130:K130"/>
    <mergeCell ref="L130:N130"/>
    <mergeCell ref="O130:Q130"/>
    <mergeCell ref="R130:T130"/>
    <mergeCell ref="U130:X130"/>
    <mergeCell ref="Y130:AA130"/>
    <mergeCell ref="AB130:AD130"/>
    <mergeCell ref="AE130:AH130"/>
    <mergeCell ref="O129:Q129"/>
    <mergeCell ref="R129:T129"/>
    <mergeCell ref="U129:X129"/>
    <mergeCell ref="Y129:AA129"/>
    <mergeCell ref="AB129:AD129"/>
    <mergeCell ref="A129:B129"/>
    <mergeCell ref="C129:E129"/>
    <mergeCell ref="F129:H129"/>
    <mergeCell ref="I129:K129"/>
    <mergeCell ref="L129:N129"/>
    <mergeCell ref="AE133:AH133"/>
    <mergeCell ref="C141:AH142"/>
    <mergeCell ref="O133:Q133"/>
    <mergeCell ref="R133:T133"/>
    <mergeCell ref="U133:X133"/>
    <mergeCell ref="Y133:AA133"/>
    <mergeCell ref="AB133:AD133"/>
    <mergeCell ref="A133:B133"/>
    <mergeCell ref="C133:E133"/>
    <mergeCell ref="F133:H133"/>
    <mergeCell ref="I133:K133"/>
    <mergeCell ref="L133:N133"/>
    <mergeCell ref="AE131:AH131"/>
    <mergeCell ref="A132:B132"/>
    <mergeCell ref="C132:E132"/>
    <mergeCell ref="F132:H132"/>
    <mergeCell ref="I132:K132"/>
    <mergeCell ref="L132:N132"/>
    <mergeCell ref="O132:Q132"/>
    <mergeCell ref="R132:T132"/>
    <mergeCell ref="U132:X132"/>
    <mergeCell ref="Y132:AA132"/>
    <mergeCell ref="AB132:AD132"/>
    <mergeCell ref="AE132:AH132"/>
    <mergeCell ref="O131:Q131"/>
    <mergeCell ref="R131:T131"/>
    <mergeCell ref="U131:X131"/>
    <mergeCell ref="Y131:AA131"/>
    <mergeCell ref="AB131:AD131"/>
    <mergeCell ref="A131:B131"/>
    <mergeCell ref="C131:E131"/>
    <mergeCell ref="F131:H131"/>
    <mergeCell ref="AB151:AD154"/>
    <mergeCell ref="AE151:AH155"/>
    <mergeCell ref="F155:H155"/>
    <mergeCell ref="I155:K155"/>
    <mergeCell ref="L155:N155"/>
    <mergeCell ref="O155:Q155"/>
    <mergeCell ref="R155:T155"/>
    <mergeCell ref="Y155:AA155"/>
    <mergeCell ref="AB155:AD155"/>
    <mergeCell ref="P145:S145"/>
    <mergeCell ref="A148:B155"/>
    <mergeCell ref="C148:E150"/>
    <mergeCell ref="I148:N150"/>
    <mergeCell ref="O148:AH148"/>
    <mergeCell ref="O149:X150"/>
    <mergeCell ref="Y149:AH150"/>
    <mergeCell ref="I151:K154"/>
    <mergeCell ref="L151:N154"/>
    <mergeCell ref="O151:Q154"/>
    <mergeCell ref="R151:T154"/>
    <mergeCell ref="U151:X155"/>
    <mergeCell ref="Y151:AA154"/>
    <mergeCell ref="F148:H151"/>
    <mergeCell ref="AE156:AH156"/>
    <mergeCell ref="A157:B157"/>
    <mergeCell ref="C157:E157"/>
    <mergeCell ref="F157:H157"/>
    <mergeCell ref="I157:K157"/>
    <mergeCell ref="L157:N157"/>
    <mergeCell ref="O157:Q157"/>
    <mergeCell ref="R157:T157"/>
    <mergeCell ref="U157:X157"/>
    <mergeCell ref="Y157:AA157"/>
    <mergeCell ref="AB157:AD157"/>
    <mergeCell ref="AE157:AH157"/>
    <mergeCell ref="O156:Q156"/>
    <mergeCell ref="R156:T156"/>
    <mergeCell ref="U156:X156"/>
    <mergeCell ref="Y156:AA156"/>
    <mergeCell ref="AB156:AD156"/>
    <mergeCell ref="A156:B156"/>
    <mergeCell ref="C156:E156"/>
    <mergeCell ref="F156:H156"/>
    <mergeCell ref="I156:K156"/>
    <mergeCell ref="L156:N156"/>
    <mergeCell ref="AE158:AH158"/>
    <mergeCell ref="A159:B159"/>
    <mergeCell ref="C159:E159"/>
    <mergeCell ref="F159:H159"/>
    <mergeCell ref="I159:K159"/>
    <mergeCell ref="L159:N159"/>
    <mergeCell ref="O159:Q159"/>
    <mergeCell ref="R159:T159"/>
    <mergeCell ref="U159:X159"/>
    <mergeCell ref="Y159:AA159"/>
    <mergeCell ref="AB159:AD159"/>
    <mergeCell ref="AE159:AH159"/>
    <mergeCell ref="O158:Q158"/>
    <mergeCell ref="R158:T158"/>
    <mergeCell ref="U158:X158"/>
    <mergeCell ref="Y158:AA158"/>
    <mergeCell ref="AB158:AD158"/>
    <mergeCell ref="A158:B158"/>
    <mergeCell ref="C158:E158"/>
    <mergeCell ref="F158:H158"/>
    <mergeCell ref="I158:K158"/>
    <mergeCell ref="L158:N158"/>
    <mergeCell ref="AE160:AH160"/>
    <mergeCell ref="A161:B161"/>
    <mergeCell ref="C161:E161"/>
    <mergeCell ref="F161:H161"/>
    <mergeCell ref="I161:K161"/>
    <mergeCell ref="L161:N161"/>
    <mergeCell ref="O161:Q161"/>
    <mergeCell ref="R161:T161"/>
    <mergeCell ref="U161:X161"/>
    <mergeCell ref="Y161:AA161"/>
    <mergeCell ref="AB161:AD161"/>
    <mergeCell ref="AE161:AH161"/>
    <mergeCell ref="O160:Q160"/>
    <mergeCell ref="R160:T160"/>
    <mergeCell ref="U160:X160"/>
    <mergeCell ref="Y160:AA160"/>
    <mergeCell ref="AB160:AD160"/>
    <mergeCell ref="A160:B160"/>
    <mergeCell ref="C160:E160"/>
    <mergeCell ref="F160:H160"/>
    <mergeCell ref="I160:K160"/>
    <mergeCell ref="L160:N160"/>
    <mergeCell ref="AE162:AH162"/>
    <mergeCell ref="A163:B163"/>
    <mergeCell ref="C163:E163"/>
    <mergeCell ref="F163:H163"/>
    <mergeCell ref="I163:K163"/>
    <mergeCell ref="L163:N163"/>
    <mergeCell ref="O163:Q163"/>
    <mergeCell ref="R163:T163"/>
    <mergeCell ref="U163:X163"/>
    <mergeCell ref="Y163:AA163"/>
    <mergeCell ref="AB163:AD163"/>
    <mergeCell ref="AE163:AH163"/>
    <mergeCell ref="O162:Q162"/>
    <mergeCell ref="R162:T162"/>
    <mergeCell ref="U162:X162"/>
    <mergeCell ref="Y162:AA162"/>
    <mergeCell ref="AB162:AD162"/>
    <mergeCell ref="A162:B162"/>
    <mergeCell ref="C162:E162"/>
    <mergeCell ref="F162:H162"/>
    <mergeCell ref="I162:K162"/>
    <mergeCell ref="L162:N162"/>
    <mergeCell ref="AE164:AH164"/>
    <mergeCell ref="A165:B165"/>
    <mergeCell ref="C165:E165"/>
    <mergeCell ref="F165:H165"/>
    <mergeCell ref="I165:K165"/>
    <mergeCell ref="L165:N165"/>
    <mergeCell ref="O165:Q165"/>
    <mergeCell ref="R165:T165"/>
    <mergeCell ref="U165:X165"/>
    <mergeCell ref="Y165:AA165"/>
    <mergeCell ref="AB165:AD165"/>
    <mergeCell ref="AE165:AH165"/>
    <mergeCell ref="O164:Q164"/>
    <mergeCell ref="R164:T164"/>
    <mergeCell ref="U164:X164"/>
    <mergeCell ref="Y164:AA164"/>
    <mergeCell ref="AB164:AD164"/>
    <mergeCell ref="A164:B164"/>
    <mergeCell ref="C164:E164"/>
    <mergeCell ref="F164:H164"/>
    <mergeCell ref="I164:K164"/>
    <mergeCell ref="L164:N164"/>
    <mergeCell ref="AE166:AH166"/>
    <mergeCell ref="A167:B167"/>
    <mergeCell ref="C167:E167"/>
    <mergeCell ref="F167:H167"/>
    <mergeCell ref="I167:K167"/>
    <mergeCell ref="L167:N167"/>
    <mergeCell ref="O167:Q167"/>
    <mergeCell ref="R167:T167"/>
    <mergeCell ref="U167:X167"/>
    <mergeCell ref="Y167:AA167"/>
    <mergeCell ref="AB167:AD167"/>
    <mergeCell ref="AE167:AH167"/>
    <mergeCell ref="O166:Q166"/>
    <mergeCell ref="R166:T166"/>
    <mergeCell ref="U166:X166"/>
    <mergeCell ref="Y166:AA166"/>
    <mergeCell ref="AB166:AD166"/>
    <mergeCell ref="A166:B166"/>
    <mergeCell ref="C166:E166"/>
    <mergeCell ref="F166:H166"/>
    <mergeCell ref="I166:K166"/>
    <mergeCell ref="L166:N166"/>
    <mergeCell ref="AE168:AH168"/>
    <mergeCell ref="A169:B169"/>
    <mergeCell ref="C169:E169"/>
    <mergeCell ref="F169:H169"/>
    <mergeCell ref="I169:K169"/>
    <mergeCell ref="L169:N169"/>
    <mergeCell ref="O169:Q169"/>
    <mergeCell ref="R169:T169"/>
    <mergeCell ref="U169:X169"/>
    <mergeCell ref="Y169:AA169"/>
    <mergeCell ref="AB169:AD169"/>
    <mergeCell ref="AE169:AH169"/>
    <mergeCell ref="O168:Q168"/>
    <mergeCell ref="R168:T168"/>
    <mergeCell ref="U168:X168"/>
    <mergeCell ref="Y168:AA168"/>
    <mergeCell ref="AB168:AD168"/>
    <mergeCell ref="A168:B168"/>
    <mergeCell ref="C168:E168"/>
    <mergeCell ref="F168:H168"/>
    <mergeCell ref="I168:K168"/>
    <mergeCell ref="L168:N168"/>
    <mergeCell ref="AE170:AH170"/>
    <mergeCell ref="A171:B171"/>
    <mergeCell ref="C171:E171"/>
    <mergeCell ref="F171:H171"/>
    <mergeCell ref="I171:K171"/>
    <mergeCell ref="L171:N171"/>
    <mergeCell ref="O171:Q171"/>
    <mergeCell ref="R171:T171"/>
    <mergeCell ref="U171:X171"/>
    <mergeCell ref="Y171:AA171"/>
    <mergeCell ref="AB171:AD171"/>
    <mergeCell ref="AE171:AH171"/>
    <mergeCell ref="O170:Q170"/>
    <mergeCell ref="R170:T170"/>
    <mergeCell ref="U170:X170"/>
    <mergeCell ref="Y170:AA170"/>
    <mergeCell ref="AB170:AD170"/>
    <mergeCell ref="A170:B170"/>
    <mergeCell ref="C170:E170"/>
    <mergeCell ref="F170:H170"/>
    <mergeCell ref="I170:K170"/>
    <mergeCell ref="L170:N170"/>
    <mergeCell ref="AE172:AH172"/>
    <mergeCell ref="A173:B173"/>
    <mergeCell ref="C173:E173"/>
    <mergeCell ref="F173:H173"/>
    <mergeCell ref="I173:K173"/>
    <mergeCell ref="L173:N173"/>
    <mergeCell ref="O173:Q173"/>
    <mergeCell ref="R173:T173"/>
    <mergeCell ref="U173:X173"/>
    <mergeCell ref="Y173:AA173"/>
    <mergeCell ref="AB173:AD173"/>
    <mergeCell ref="AE173:AH173"/>
    <mergeCell ref="O172:Q172"/>
    <mergeCell ref="R172:T172"/>
    <mergeCell ref="U172:X172"/>
    <mergeCell ref="Y172:AA172"/>
    <mergeCell ref="AB172:AD172"/>
    <mergeCell ref="A172:B172"/>
    <mergeCell ref="C172:E172"/>
    <mergeCell ref="F172:H172"/>
    <mergeCell ref="I172:K172"/>
    <mergeCell ref="L172:N172"/>
    <mergeCell ref="AE174:AH174"/>
    <mergeCell ref="A175:B175"/>
    <mergeCell ref="C175:E175"/>
    <mergeCell ref="F175:H175"/>
    <mergeCell ref="I175:K175"/>
    <mergeCell ref="L175:N175"/>
    <mergeCell ref="O175:Q175"/>
    <mergeCell ref="R175:T175"/>
    <mergeCell ref="U175:X175"/>
    <mergeCell ref="Y175:AA175"/>
    <mergeCell ref="AB175:AD175"/>
    <mergeCell ref="AE175:AH175"/>
    <mergeCell ref="O174:Q174"/>
    <mergeCell ref="R174:T174"/>
    <mergeCell ref="U174:X174"/>
    <mergeCell ref="Y174:AA174"/>
    <mergeCell ref="AB174:AD174"/>
    <mergeCell ref="A174:B174"/>
    <mergeCell ref="C174:E174"/>
    <mergeCell ref="F174:H174"/>
    <mergeCell ref="I174:K174"/>
    <mergeCell ref="L174:N174"/>
    <mergeCell ref="A178:B178"/>
    <mergeCell ref="C178:E178"/>
    <mergeCell ref="F178:H178"/>
    <mergeCell ref="I178:K178"/>
    <mergeCell ref="L178:N178"/>
    <mergeCell ref="AE176:AH176"/>
    <mergeCell ref="A177:B177"/>
    <mergeCell ref="C177:E177"/>
    <mergeCell ref="F177:H177"/>
    <mergeCell ref="I177:K177"/>
    <mergeCell ref="L177:N177"/>
    <mergeCell ref="O177:Q177"/>
    <mergeCell ref="R177:T177"/>
    <mergeCell ref="U177:X177"/>
    <mergeCell ref="Y177:AA177"/>
    <mergeCell ref="AB177:AD177"/>
    <mergeCell ref="AE177:AH177"/>
    <mergeCell ref="O176:Q176"/>
    <mergeCell ref="R176:T176"/>
    <mergeCell ref="U176:X176"/>
    <mergeCell ref="Y176:AA176"/>
    <mergeCell ref="AB176:AD176"/>
    <mergeCell ref="A176:B176"/>
    <mergeCell ref="C176:E176"/>
    <mergeCell ref="F176:H176"/>
    <mergeCell ref="I176:K176"/>
    <mergeCell ref="L176:N176"/>
    <mergeCell ref="AB1:AH1"/>
    <mergeCell ref="AB2:AH2"/>
    <mergeCell ref="AB3:AH3"/>
    <mergeCell ref="AE180:AH180"/>
    <mergeCell ref="C188:AH189"/>
    <mergeCell ref="O180:Q180"/>
    <mergeCell ref="R180:T180"/>
    <mergeCell ref="U180:X180"/>
    <mergeCell ref="Y180:AA180"/>
    <mergeCell ref="AB180:AD180"/>
    <mergeCell ref="A180:B180"/>
    <mergeCell ref="C180:E180"/>
    <mergeCell ref="F180:H180"/>
    <mergeCell ref="I180:K180"/>
    <mergeCell ref="L180:N180"/>
    <mergeCell ref="AE178:AH178"/>
    <mergeCell ref="A179:B179"/>
    <mergeCell ref="C179:E179"/>
    <mergeCell ref="F179:H179"/>
    <mergeCell ref="I179:K179"/>
    <mergeCell ref="L179:N179"/>
    <mergeCell ref="O179:Q179"/>
    <mergeCell ref="R179:T179"/>
    <mergeCell ref="U179:X179"/>
    <mergeCell ref="Y179:AA179"/>
    <mergeCell ref="AB179:AD179"/>
    <mergeCell ref="AE179:AH179"/>
    <mergeCell ref="O178:Q178"/>
    <mergeCell ref="R178:T178"/>
    <mergeCell ref="U178:X178"/>
    <mergeCell ref="Y178:AA178"/>
    <mergeCell ref="AB178:AD178"/>
  </mergeCells>
  <phoneticPr fontId="37"/>
  <dataValidations count="1">
    <dataValidation imeMode="off" allowBlank="1" showInputMessage="1" showErrorMessage="1" sqref="F15:T40 Y15:AD40 F62:T87 Y62:AD87 F109:T134 Y109:AD134 F156:T181 Y156:AD181" xr:uid="{00000000-0002-0000-0500-000000000000}"/>
  </dataValidations>
  <hyperlinks>
    <hyperlink ref="AB1:AH1" location="シート構成!A1" tooltip="シートの構成に戻ります。" display="シートの構成に戻る" xr:uid="{00000000-0004-0000-0500-000000000000}"/>
    <hyperlink ref="AB2:AH2" location="入力シート!A1" tooltip="入力シートに戻ります。" display="入力シートに戻る" xr:uid="{00000000-0004-0000-0500-000001000000}"/>
    <hyperlink ref="AB3:AH3" location="☆第五面!A1" tooltip="第五面へ移動します。" display="第五面へ移動" xr:uid="{00000000-0004-0000-0500-000002000000}"/>
  </hyperlinks>
  <pageMargins left="0.70866141732283472" right="0.51181102362204722" top="0.39370078740157483" bottom="0.39370078740157483" header="0.31496062992125984" footer="0.31496062992125984"/>
  <pageSetup paperSize="9" orientation="portrait" blackAndWhite="1" r:id="rId1"/>
  <headerFooter>
    <oddFooter>&amp;L&amp;08 2021/05/10 Ver.3.5&amp;R&amp;08一般財団法人 愛知県建築住宅センター</oddFooter>
  </headerFooter>
  <rowBreaks count="3" manualBreakCount="3">
    <brk id="50" max="33" man="1"/>
    <brk id="97" max="33" man="1"/>
    <brk id="144"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J51"/>
  <sheetViews>
    <sheetView showGridLines="0" showZeros="0" zoomScaleNormal="100" zoomScaleSheetLayoutView="100" workbookViewId="0">
      <selection sqref="A1:AH1"/>
    </sheetView>
  </sheetViews>
  <sheetFormatPr defaultColWidth="0" defaultRowHeight="13.5" x14ac:dyDescent="0.15"/>
  <cols>
    <col min="1" max="35" width="2.625" style="85" customWidth="1"/>
    <col min="36" max="36" width="9" style="85" hidden="1" customWidth="1"/>
    <col min="37" max="16384" width="0" style="85" hidden="1"/>
  </cols>
  <sheetData>
    <row r="1" spans="1:36" ht="14.25" x14ac:dyDescent="0.15">
      <c r="A1" s="1010" t="s">
        <v>1194</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row>
    <row r="2" spans="1:36" x14ac:dyDescent="0.15">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row>
    <row r="3" spans="1:36" x14ac:dyDescent="0.15">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6" x14ac:dyDescent="0.15">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1:36" x14ac:dyDescent="0.15">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6" spans="1:36" x14ac:dyDescent="0.15">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row>
    <row r="7" spans="1:36" x14ac:dyDescent="0.15">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row>
    <row r="8" spans="1:36" x14ac:dyDescent="0.15">
      <c r="C8" s="85" t="s">
        <v>1020</v>
      </c>
    </row>
    <row r="9" spans="1:36" x14ac:dyDescent="0.15">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94"/>
      <c r="AG9" s="94"/>
      <c r="AH9" s="94"/>
    </row>
    <row r="10" spans="1:36" x14ac:dyDescent="0.15">
      <c r="C10" s="94" t="s">
        <v>1021</v>
      </c>
      <c r="F10" s="94"/>
      <c r="G10" s="1011" t="s">
        <v>1022</v>
      </c>
      <c r="H10" s="1011"/>
      <c r="I10" s="1011"/>
      <c r="J10" s="1011"/>
      <c r="K10" s="1011"/>
      <c r="L10" s="1011"/>
      <c r="M10" s="1011"/>
      <c r="N10" s="1011"/>
      <c r="O10" s="95"/>
      <c r="P10" s="1012" t="str">
        <f>IF(AJ10=0,"",AJ10)</f>
        <v/>
      </c>
      <c r="Q10" s="1012"/>
      <c r="R10" s="1012"/>
      <c r="S10" s="1012"/>
      <c r="T10" s="1012"/>
      <c r="U10" s="1012"/>
      <c r="V10" s="1012"/>
      <c r="W10" s="1012"/>
      <c r="X10" s="1012"/>
      <c r="Y10" s="1012"/>
      <c r="Z10" s="1012"/>
      <c r="AA10" s="1012"/>
      <c r="AB10" s="1012"/>
      <c r="AC10" s="1012"/>
      <c r="AD10" s="1012"/>
      <c r="AE10" s="94"/>
      <c r="AH10" s="87"/>
      <c r="AJ10" s="85">
        <f>IF(入力シート!I129="",I!I206,入力シート!I129)</f>
        <v>0</v>
      </c>
    </row>
    <row r="11" spans="1:36" x14ac:dyDescent="0.15">
      <c r="C11" s="94"/>
      <c r="F11" s="94"/>
      <c r="G11" s="1011" t="s">
        <v>472</v>
      </c>
      <c r="H11" s="1011"/>
      <c r="I11" s="1011"/>
      <c r="J11" s="1011"/>
      <c r="K11" s="1011"/>
      <c r="L11" s="1011"/>
      <c r="M11" s="1011"/>
      <c r="N11" s="1011"/>
      <c r="O11" s="95"/>
      <c r="P11" s="1013"/>
      <c r="Q11" s="1013"/>
      <c r="R11" s="1013"/>
      <c r="S11" s="1013"/>
      <c r="T11" s="1013"/>
      <c r="U11" s="1013"/>
      <c r="V11" s="1013"/>
      <c r="W11" s="1013"/>
      <c r="X11" s="1013"/>
      <c r="Y11" s="1013"/>
      <c r="Z11" s="1013"/>
      <c r="AA11" s="1013"/>
      <c r="AB11" s="1013"/>
      <c r="AC11" s="1013"/>
      <c r="AD11" s="1013"/>
      <c r="AE11" s="94"/>
      <c r="AH11" s="87"/>
    </row>
    <row r="12" spans="1:36" x14ac:dyDescent="0.15">
      <c r="C12" s="94"/>
      <c r="D12" s="94"/>
      <c r="E12" s="94"/>
      <c r="F12" s="94"/>
      <c r="G12" s="1011" t="s">
        <v>1023</v>
      </c>
      <c r="H12" s="1011"/>
      <c r="I12" s="1011"/>
      <c r="J12" s="1011"/>
      <c r="K12" s="1011"/>
      <c r="L12" s="1011"/>
      <c r="M12" s="1011"/>
      <c r="N12" s="1011"/>
      <c r="O12" s="96"/>
      <c r="P12" s="1015" t="str">
        <f>IF(AJ12=0,"",AJ12)</f>
        <v/>
      </c>
      <c r="Q12" s="1016"/>
      <c r="R12" s="1016"/>
      <c r="S12" s="1016"/>
      <c r="T12" s="1016"/>
      <c r="U12" s="1016"/>
      <c r="V12" s="1016"/>
      <c r="W12" s="1016"/>
      <c r="X12" s="1016"/>
      <c r="Y12" s="1016"/>
      <c r="Z12" s="1016"/>
      <c r="AA12" s="1016"/>
      <c r="AB12" s="1016"/>
      <c r="AC12" s="1016"/>
      <c r="AD12" s="1016"/>
      <c r="AE12" s="1007"/>
      <c r="AH12" s="87"/>
      <c r="AJ12" s="85">
        <f>IF(入力シート!I127="",I!I203,入力シート!I127)</f>
        <v>0</v>
      </c>
    </row>
    <row r="13" spans="1:36" x14ac:dyDescent="0.15">
      <c r="C13" s="88"/>
      <c r="D13" s="88"/>
      <c r="E13" s="88"/>
      <c r="F13" s="88"/>
      <c r="G13" s="1014"/>
      <c r="H13" s="1014"/>
      <c r="I13" s="1014"/>
      <c r="J13" s="1014"/>
      <c r="K13" s="1014"/>
      <c r="L13" s="1014"/>
      <c r="M13" s="1014"/>
      <c r="N13" s="1014"/>
      <c r="O13" s="106"/>
      <c r="P13" s="1009" t="str">
        <f>IF(AJ13=0,"",AJ13)</f>
        <v/>
      </c>
      <c r="Q13" s="1009"/>
      <c r="R13" s="1009"/>
      <c r="S13" s="1009"/>
      <c r="T13" s="1009"/>
      <c r="U13" s="1009"/>
      <c r="V13" s="1009"/>
      <c r="W13" s="1009"/>
      <c r="X13" s="1009"/>
      <c r="Y13" s="1009"/>
      <c r="Z13" s="1009"/>
      <c r="AA13" s="1009"/>
      <c r="AB13" s="1009"/>
      <c r="AC13" s="1009"/>
      <c r="AD13" s="1009"/>
      <c r="AE13" s="1008"/>
      <c r="AH13" s="87"/>
      <c r="AJ13" s="85">
        <f>IF(入力シート!I128="",I!I204,入力シート!I128)</f>
        <v>0</v>
      </c>
    </row>
    <row r="14" spans="1:36" x14ac:dyDescent="0.15">
      <c r="C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row>
    <row r="15" spans="1:36" x14ac:dyDescent="0.15">
      <c r="C15" s="94" t="s">
        <v>1024</v>
      </c>
      <c r="F15" s="94"/>
      <c r="G15" s="1011" t="s">
        <v>1022</v>
      </c>
      <c r="H15" s="1011"/>
      <c r="I15" s="1011"/>
      <c r="J15" s="1011"/>
      <c r="K15" s="1011"/>
      <c r="L15" s="1011"/>
      <c r="M15" s="1011"/>
      <c r="N15" s="1011"/>
      <c r="O15" s="95"/>
      <c r="P15" s="1012" t="str">
        <f>IF(AJ15=0,"",AJ15)</f>
        <v/>
      </c>
      <c r="Q15" s="1012"/>
      <c r="R15" s="1012"/>
      <c r="S15" s="1012"/>
      <c r="T15" s="1012"/>
      <c r="U15" s="1012"/>
      <c r="V15" s="1012"/>
      <c r="W15" s="1012"/>
      <c r="X15" s="1012"/>
      <c r="Y15" s="1012"/>
      <c r="Z15" s="1012"/>
      <c r="AA15" s="1012"/>
      <c r="AB15" s="1012"/>
      <c r="AC15" s="1012"/>
      <c r="AD15" s="1012"/>
      <c r="AE15" s="94"/>
      <c r="AF15" s="94"/>
      <c r="AG15" s="94"/>
      <c r="AH15" s="94"/>
      <c r="AJ15" s="85">
        <f>IF(入力シート!I134="",I!I214,入力シート!I134)</f>
        <v>0</v>
      </c>
    </row>
    <row r="16" spans="1:36" x14ac:dyDescent="0.15">
      <c r="C16" s="94"/>
      <c r="F16" s="94"/>
      <c r="G16" s="1011" t="s">
        <v>472</v>
      </c>
      <c r="H16" s="1011"/>
      <c r="I16" s="1011"/>
      <c r="J16" s="1011"/>
      <c r="K16" s="1011"/>
      <c r="L16" s="1011"/>
      <c r="M16" s="1011"/>
      <c r="N16" s="1011"/>
      <c r="O16" s="95"/>
      <c r="P16" s="1013"/>
      <c r="Q16" s="1013"/>
      <c r="R16" s="1013"/>
      <c r="S16" s="1013"/>
      <c r="T16" s="1013"/>
      <c r="U16" s="1013"/>
      <c r="V16" s="1013"/>
      <c r="W16" s="1013"/>
      <c r="X16" s="1013"/>
      <c r="Y16" s="1013"/>
      <c r="Z16" s="1013"/>
      <c r="AA16" s="1013"/>
      <c r="AB16" s="1013"/>
      <c r="AC16" s="1013"/>
      <c r="AD16" s="1013"/>
      <c r="AE16" s="94"/>
      <c r="AF16" s="94"/>
      <c r="AG16" s="94"/>
      <c r="AH16" s="94"/>
    </row>
    <row r="17" spans="1:36" x14ac:dyDescent="0.15">
      <c r="C17" s="94"/>
      <c r="D17" s="94"/>
      <c r="E17" s="94"/>
      <c r="F17" s="94"/>
      <c r="G17" s="1011" t="s">
        <v>1023</v>
      </c>
      <c r="H17" s="1011"/>
      <c r="I17" s="1011"/>
      <c r="J17" s="1011"/>
      <c r="K17" s="1011"/>
      <c r="L17" s="1011"/>
      <c r="M17" s="1011"/>
      <c r="N17" s="1011"/>
      <c r="O17" s="96"/>
      <c r="P17" s="1015" t="str">
        <f>IF(AJ17=0,"",AJ17)</f>
        <v/>
      </c>
      <c r="Q17" s="1016"/>
      <c r="R17" s="1016"/>
      <c r="S17" s="1016"/>
      <c r="T17" s="1016"/>
      <c r="U17" s="1016"/>
      <c r="V17" s="1016"/>
      <c r="W17" s="1016"/>
      <c r="X17" s="1016"/>
      <c r="Y17" s="1016"/>
      <c r="Z17" s="1016"/>
      <c r="AA17" s="1016"/>
      <c r="AB17" s="1016"/>
      <c r="AC17" s="1016"/>
      <c r="AD17" s="1016"/>
      <c r="AE17" s="1007"/>
      <c r="AF17" s="94"/>
      <c r="AG17" s="94"/>
      <c r="AH17" s="94"/>
      <c r="AJ17" s="85">
        <f>IF(入力シート!I132="",I!I211,入力シート!I132)</f>
        <v>0</v>
      </c>
    </row>
    <row r="18" spans="1:36" x14ac:dyDescent="0.15">
      <c r="C18" s="88"/>
      <c r="D18" s="88"/>
      <c r="E18" s="88"/>
      <c r="F18" s="88"/>
      <c r="G18" s="1014"/>
      <c r="H18" s="1014"/>
      <c r="I18" s="1014"/>
      <c r="J18" s="1014"/>
      <c r="K18" s="1014"/>
      <c r="L18" s="1014"/>
      <c r="M18" s="1014"/>
      <c r="N18" s="1014"/>
      <c r="O18" s="106"/>
      <c r="P18" s="1009" t="str">
        <f>IF(AJ18=0,"",AJ18)</f>
        <v/>
      </c>
      <c r="Q18" s="1009"/>
      <c r="R18" s="1009"/>
      <c r="S18" s="1009"/>
      <c r="T18" s="1009"/>
      <c r="U18" s="1009"/>
      <c r="V18" s="1009"/>
      <c r="W18" s="1009"/>
      <c r="X18" s="1009"/>
      <c r="Y18" s="1009"/>
      <c r="Z18" s="1009"/>
      <c r="AA18" s="1009"/>
      <c r="AB18" s="1009"/>
      <c r="AC18" s="1009"/>
      <c r="AD18" s="1009"/>
      <c r="AE18" s="1008"/>
      <c r="AF18" s="94"/>
      <c r="AG18" s="94"/>
      <c r="AH18" s="94"/>
      <c r="AJ18" s="85">
        <f>IF(入力シート!I133="",I!I212,入力シート!I133)</f>
        <v>0</v>
      </c>
    </row>
    <row r="19" spans="1:36" x14ac:dyDescent="0.15">
      <c r="C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row>
    <row r="20" spans="1:36" x14ac:dyDescent="0.15">
      <c r="C20" s="94" t="s">
        <v>1025</v>
      </c>
      <c r="F20" s="94"/>
      <c r="G20" s="1011" t="s">
        <v>1022</v>
      </c>
      <c r="H20" s="1011"/>
      <c r="I20" s="1011"/>
      <c r="J20" s="1011"/>
      <c r="K20" s="1011"/>
      <c r="L20" s="1011"/>
      <c r="M20" s="1011"/>
      <c r="N20" s="1011"/>
      <c r="O20" s="95"/>
      <c r="P20" s="1012" t="str">
        <f>IF(AJ20=0,"",AJ20)</f>
        <v/>
      </c>
      <c r="Q20" s="1012"/>
      <c r="R20" s="1012"/>
      <c r="S20" s="1012"/>
      <c r="T20" s="1012"/>
      <c r="U20" s="1012"/>
      <c r="V20" s="1012"/>
      <c r="W20" s="1012"/>
      <c r="X20" s="1012"/>
      <c r="Y20" s="1012"/>
      <c r="Z20" s="1012"/>
      <c r="AA20" s="1012"/>
      <c r="AB20" s="1012"/>
      <c r="AC20" s="1012"/>
      <c r="AD20" s="1012"/>
      <c r="AE20" s="94"/>
      <c r="AF20" s="94"/>
      <c r="AG20" s="94"/>
      <c r="AH20" s="94"/>
      <c r="AJ20" s="85">
        <f>IF(入力シート!I139="",I!I222,入力シート!I139)</f>
        <v>0</v>
      </c>
    </row>
    <row r="21" spans="1:36" x14ac:dyDescent="0.15">
      <c r="C21" s="94"/>
      <c r="F21" s="94"/>
      <c r="G21" s="1011" t="s">
        <v>472</v>
      </c>
      <c r="H21" s="1011"/>
      <c r="I21" s="1011"/>
      <c r="J21" s="1011"/>
      <c r="K21" s="1011"/>
      <c r="L21" s="1011"/>
      <c r="M21" s="1011"/>
      <c r="N21" s="1011"/>
      <c r="O21" s="95"/>
      <c r="P21" s="1013"/>
      <c r="Q21" s="1013"/>
      <c r="R21" s="1013"/>
      <c r="S21" s="1013"/>
      <c r="T21" s="1013"/>
      <c r="U21" s="1013"/>
      <c r="V21" s="1013"/>
      <c r="W21" s="1013"/>
      <c r="X21" s="1013"/>
      <c r="Y21" s="1013"/>
      <c r="Z21" s="1013"/>
      <c r="AA21" s="1013"/>
      <c r="AB21" s="1013"/>
      <c r="AC21" s="1013"/>
      <c r="AD21" s="1013"/>
      <c r="AE21" s="94"/>
      <c r="AF21" s="94"/>
      <c r="AG21" s="94"/>
      <c r="AH21" s="94"/>
    </row>
    <row r="22" spans="1:36" x14ac:dyDescent="0.15">
      <c r="C22" s="94"/>
      <c r="D22" s="94"/>
      <c r="E22" s="94"/>
      <c r="F22" s="94"/>
      <c r="G22" s="1011" t="s">
        <v>1023</v>
      </c>
      <c r="H22" s="1011"/>
      <c r="I22" s="1011"/>
      <c r="J22" s="1011"/>
      <c r="K22" s="1011"/>
      <c r="L22" s="1011"/>
      <c r="M22" s="1011"/>
      <c r="N22" s="1011"/>
      <c r="O22" s="96"/>
      <c r="P22" s="1015" t="str">
        <f>IF(AJ22=0,"",AJ22)</f>
        <v/>
      </c>
      <c r="Q22" s="1016"/>
      <c r="R22" s="1016"/>
      <c r="S22" s="1016"/>
      <c r="T22" s="1016"/>
      <c r="U22" s="1016"/>
      <c r="V22" s="1016"/>
      <c r="W22" s="1016"/>
      <c r="X22" s="1016"/>
      <c r="Y22" s="1016"/>
      <c r="Z22" s="1016"/>
      <c r="AA22" s="1016"/>
      <c r="AB22" s="1016"/>
      <c r="AC22" s="1016"/>
      <c r="AD22" s="1016"/>
      <c r="AE22" s="1007"/>
      <c r="AF22" s="94"/>
      <c r="AG22" s="94"/>
      <c r="AH22" s="94"/>
      <c r="AJ22" s="85">
        <f>IF(入力シート!I137="",I!I219,入力シート!I137)</f>
        <v>0</v>
      </c>
    </row>
    <row r="23" spans="1:36" x14ac:dyDescent="0.15">
      <c r="C23" s="88"/>
      <c r="D23" s="88"/>
      <c r="E23" s="88"/>
      <c r="F23" s="88"/>
      <c r="G23" s="1014"/>
      <c r="H23" s="1014"/>
      <c r="I23" s="1014"/>
      <c r="J23" s="1014"/>
      <c r="K23" s="1014"/>
      <c r="L23" s="1014"/>
      <c r="M23" s="1014"/>
      <c r="N23" s="1014"/>
      <c r="O23" s="106"/>
      <c r="P23" s="1009" t="str">
        <f>IF(AJ23=0,"",AJ23)</f>
        <v/>
      </c>
      <c r="Q23" s="1009"/>
      <c r="R23" s="1009"/>
      <c r="S23" s="1009"/>
      <c r="T23" s="1009"/>
      <c r="U23" s="1009"/>
      <c r="V23" s="1009"/>
      <c r="W23" s="1009"/>
      <c r="X23" s="1009"/>
      <c r="Y23" s="1009"/>
      <c r="Z23" s="1009"/>
      <c r="AA23" s="1009"/>
      <c r="AB23" s="1009"/>
      <c r="AC23" s="1009"/>
      <c r="AD23" s="1009"/>
      <c r="AE23" s="1008"/>
      <c r="AF23" s="94"/>
      <c r="AG23" s="94"/>
      <c r="AH23" s="94"/>
      <c r="AJ23" s="85">
        <f>IF(入力シート!I138="",I!I220,入力シート!I138)</f>
        <v>0</v>
      </c>
    </row>
    <row r="24" spans="1:36" x14ac:dyDescent="0.15">
      <c r="C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row>
    <row r="25" spans="1:36" ht="14.25" x14ac:dyDescent="0.15">
      <c r="A25" s="1010" t="s">
        <v>1243</v>
      </c>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row>
    <row r="26" spans="1:36" x14ac:dyDescent="0.15">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row>
    <row r="27" spans="1:36" x14ac:dyDescent="0.15">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row>
    <row r="28" spans="1:36" x14ac:dyDescent="0.15">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row>
    <row r="29" spans="1:36" x14ac:dyDescent="0.15">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row>
    <row r="30" spans="1:36" x14ac:dyDescent="0.15">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row>
    <row r="31" spans="1:36" x14ac:dyDescent="0.15">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row>
    <row r="32" spans="1:36" x14ac:dyDescent="0.15">
      <c r="C32" s="85" t="s">
        <v>1242</v>
      </c>
    </row>
    <row r="33" spans="3:34" x14ac:dyDescent="0.15">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94"/>
      <c r="AG33" s="94"/>
      <c r="AH33" s="94"/>
    </row>
    <row r="34" spans="3:34" x14ac:dyDescent="0.15">
      <c r="C34" s="94" t="s">
        <v>1241</v>
      </c>
      <c r="F34" s="94"/>
      <c r="G34" s="1017" t="s">
        <v>471</v>
      </c>
      <c r="H34" s="1018"/>
      <c r="I34" s="1018"/>
      <c r="J34" s="1018"/>
      <c r="K34" s="1018"/>
      <c r="L34" s="1018"/>
      <c r="M34" s="1018"/>
      <c r="N34" s="1018"/>
      <c r="O34" s="100"/>
      <c r="P34" s="1012" t="str">
        <f>IF(AJ10=0,"",AJ10)</f>
        <v/>
      </c>
      <c r="Q34" s="1012"/>
      <c r="R34" s="1012"/>
      <c r="S34" s="1012"/>
      <c r="T34" s="1012"/>
      <c r="U34" s="1012"/>
      <c r="V34" s="1012"/>
      <c r="W34" s="1012"/>
      <c r="X34" s="1012"/>
      <c r="Y34" s="1012"/>
      <c r="Z34" s="1012"/>
      <c r="AA34" s="1012"/>
      <c r="AB34" s="1012"/>
      <c r="AC34" s="1012"/>
      <c r="AD34" s="1012"/>
      <c r="AE34" s="94"/>
      <c r="AH34" s="87"/>
    </row>
    <row r="35" spans="3:34" x14ac:dyDescent="0.15">
      <c r="C35" s="94"/>
      <c r="F35" s="94"/>
      <c r="G35" s="1017" t="s">
        <v>472</v>
      </c>
      <c r="H35" s="1018"/>
      <c r="I35" s="1018"/>
      <c r="J35" s="1018"/>
      <c r="K35" s="1018"/>
      <c r="L35" s="1018"/>
      <c r="M35" s="1018"/>
      <c r="N35" s="1018"/>
      <c r="O35" s="100"/>
      <c r="P35" s="1013"/>
      <c r="Q35" s="1013"/>
      <c r="R35" s="1013"/>
      <c r="S35" s="1013"/>
      <c r="T35" s="1013"/>
      <c r="U35" s="1013"/>
      <c r="V35" s="1013"/>
      <c r="W35" s="1013"/>
      <c r="X35" s="1013"/>
      <c r="Y35" s="1013"/>
      <c r="Z35" s="1013"/>
      <c r="AA35" s="1013"/>
      <c r="AB35" s="1013"/>
      <c r="AC35" s="1013"/>
      <c r="AD35" s="1013"/>
      <c r="AE35" s="94"/>
      <c r="AH35" s="87"/>
    </row>
    <row r="36" spans="3:34" ht="13.5" customHeight="1" x14ac:dyDescent="0.15">
      <c r="C36" s="94"/>
      <c r="D36" s="94"/>
      <c r="E36" s="94"/>
      <c r="F36" s="94"/>
      <c r="G36" s="1017" t="s">
        <v>473</v>
      </c>
      <c r="H36" s="1018"/>
      <c r="I36" s="1018"/>
      <c r="J36" s="1018"/>
      <c r="K36" s="1018"/>
      <c r="L36" s="1018"/>
      <c r="M36" s="1018"/>
      <c r="N36" s="1018"/>
      <c r="O36" s="100"/>
      <c r="P36" s="1015" t="str">
        <f>IF(AJ12=0,"",AJ12)</f>
        <v/>
      </c>
      <c r="Q36" s="1016"/>
      <c r="R36" s="1016"/>
      <c r="S36" s="1016"/>
      <c r="T36" s="1016"/>
      <c r="U36" s="1016"/>
      <c r="V36" s="1016"/>
      <c r="W36" s="1016"/>
      <c r="X36" s="1016"/>
      <c r="Y36" s="1016"/>
      <c r="Z36" s="1016"/>
      <c r="AA36" s="1016"/>
      <c r="AB36" s="1016"/>
      <c r="AC36" s="1016"/>
      <c r="AD36" s="1016"/>
      <c r="AE36" s="1007"/>
      <c r="AH36" s="87"/>
    </row>
    <row r="37" spans="3:34" x14ac:dyDescent="0.15">
      <c r="C37" s="88"/>
      <c r="D37" s="88"/>
      <c r="E37" s="88"/>
      <c r="F37" s="88"/>
      <c r="G37" s="1019" t="s">
        <v>474</v>
      </c>
      <c r="H37" s="1020"/>
      <c r="I37" s="1020"/>
      <c r="J37" s="1020"/>
      <c r="K37" s="1020"/>
      <c r="L37" s="1020"/>
      <c r="M37" s="1020"/>
      <c r="N37" s="1020"/>
      <c r="O37" s="102"/>
      <c r="P37" s="1009" t="str">
        <f>IF(AJ13=0,"",AJ13)</f>
        <v/>
      </c>
      <c r="Q37" s="1009"/>
      <c r="R37" s="1009"/>
      <c r="S37" s="1009"/>
      <c r="T37" s="1009"/>
      <c r="U37" s="1009"/>
      <c r="V37" s="1009"/>
      <c r="W37" s="1009"/>
      <c r="X37" s="1009"/>
      <c r="Y37" s="1009"/>
      <c r="Z37" s="1009"/>
      <c r="AA37" s="1009"/>
      <c r="AB37" s="1009"/>
      <c r="AC37" s="1009"/>
      <c r="AD37" s="1009"/>
      <c r="AE37" s="1008"/>
      <c r="AH37" s="87"/>
    </row>
    <row r="38" spans="3:34" x14ac:dyDescent="0.15">
      <c r="C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3:34" x14ac:dyDescent="0.15">
      <c r="C39" s="94" t="s">
        <v>1240</v>
      </c>
      <c r="F39" s="94"/>
      <c r="G39" s="1017" t="s">
        <v>471</v>
      </c>
      <c r="H39" s="1018"/>
      <c r="I39" s="1018"/>
      <c r="J39" s="1018"/>
      <c r="K39" s="1018"/>
      <c r="L39" s="1018"/>
      <c r="M39" s="1018"/>
      <c r="N39" s="1018"/>
      <c r="O39" s="101"/>
      <c r="P39" s="1012" t="str">
        <f>IF(AJ15=0,"",AJ15)</f>
        <v/>
      </c>
      <c r="Q39" s="1012"/>
      <c r="R39" s="1012"/>
      <c r="S39" s="1012"/>
      <c r="T39" s="1012"/>
      <c r="U39" s="1012"/>
      <c r="V39" s="1012"/>
      <c r="W39" s="1012"/>
      <c r="X39" s="1012"/>
      <c r="Y39" s="1012"/>
      <c r="Z39" s="1012"/>
      <c r="AA39" s="1012"/>
      <c r="AB39" s="1012"/>
      <c r="AC39" s="1012"/>
      <c r="AD39" s="1012"/>
      <c r="AE39" s="94"/>
      <c r="AF39" s="94"/>
      <c r="AG39" s="94"/>
      <c r="AH39" s="94"/>
    </row>
    <row r="40" spans="3:34" x14ac:dyDescent="0.15">
      <c r="C40" s="94"/>
      <c r="F40" s="94"/>
      <c r="G40" s="1017" t="s">
        <v>472</v>
      </c>
      <c r="H40" s="1018"/>
      <c r="I40" s="1018"/>
      <c r="J40" s="1018"/>
      <c r="K40" s="1018"/>
      <c r="L40" s="1018"/>
      <c r="M40" s="1018"/>
      <c r="N40" s="1018"/>
      <c r="O40" s="101"/>
      <c r="P40" s="1013"/>
      <c r="Q40" s="1013"/>
      <c r="R40" s="1013"/>
      <c r="S40" s="1013"/>
      <c r="T40" s="1013"/>
      <c r="U40" s="1013"/>
      <c r="V40" s="1013"/>
      <c r="W40" s="1013"/>
      <c r="X40" s="1013"/>
      <c r="Y40" s="1013"/>
      <c r="Z40" s="1013"/>
      <c r="AA40" s="1013"/>
      <c r="AB40" s="1013"/>
      <c r="AC40" s="1013"/>
      <c r="AD40" s="1013"/>
      <c r="AE40" s="94"/>
      <c r="AF40" s="94"/>
      <c r="AG40" s="94"/>
      <c r="AH40" s="94"/>
    </row>
    <row r="41" spans="3:34" ht="13.5" customHeight="1" x14ac:dyDescent="0.15">
      <c r="C41" s="94"/>
      <c r="D41" s="94"/>
      <c r="E41" s="94"/>
      <c r="F41" s="94"/>
      <c r="G41" s="1017" t="s">
        <v>473</v>
      </c>
      <c r="H41" s="1018"/>
      <c r="I41" s="1018"/>
      <c r="J41" s="1018"/>
      <c r="K41" s="1018"/>
      <c r="L41" s="1018"/>
      <c r="M41" s="1018"/>
      <c r="N41" s="1018"/>
      <c r="O41" s="101"/>
      <c r="P41" s="1015" t="str">
        <f>IF(AJ17=0,"",AJ17)</f>
        <v/>
      </c>
      <c r="Q41" s="1016"/>
      <c r="R41" s="1016"/>
      <c r="S41" s="1016"/>
      <c r="T41" s="1016"/>
      <c r="U41" s="1016"/>
      <c r="V41" s="1016"/>
      <c r="W41" s="1016"/>
      <c r="X41" s="1016"/>
      <c r="Y41" s="1016"/>
      <c r="Z41" s="1016"/>
      <c r="AA41" s="1016"/>
      <c r="AB41" s="1016"/>
      <c r="AC41" s="1016"/>
      <c r="AD41" s="1016"/>
      <c r="AE41" s="1007"/>
      <c r="AF41" s="94"/>
      <c r="AG41" s="94"/>
      <c r="AH41" s="94"/>
    </row>
    <row r="42" spans="3:34" x14ac:dyDescent="0.15">
      <c r="C42" s="88"/>
      <c r="D42" s="88"/>
      <c r="E42" s="88"/>
      <c r="F42" s="88"/>
      <c r="G42" s="1019" t="s">
        <v>474</v>
      </c>
      <c r="H42" s="1020"/>
      <c r="I42" s="1020"/>
      <c r="J42" s="1020"/>
      <c r="K42" s="1020"/>
      <c r="L42" s="1020"/>
      <c r="M42" s="1020"/>
      <c r="N42" s="1020"/>
      <c r="O42" s="102"/>
      <c r="P42" s="1009" t="str">
        <f>IF(AJ18=0,"",AJ18)</f>
        <v/>
      </c>
      <c r="Q42" s="1009"/>
      <c r="R42" s="1009"/>
      <c r="S42" s="1009"/>
      <c r="T42" s="1009"/>
      <c r="U42" s="1009"/>
      <c r="V42" s="1009"/>
      <c r="W42" s="1009"/>
      <c r="X42" s="1009"/>
      <c r="Y42" s="1009"/>
      <c r="Z42" s="1009"/>
      <c r="AA42" s="1009"/>
      <c r="AB42" s="1009"/>
      <c r="AC42" s="1009"/>
      <c r="AD42" s="1009"/>
      <c r="AE42" s="1008"/>
      <c r="AF42" s="94"/>
      <c r="AG42" s="94"/>
      <c r="AH42" s="94"/>
    </row>
    <row r="43" spans="3:34" x14ac:dyDescent="0.15">
      <c r="C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row>
    <row r="44" spans="3:34" x14ac:dyDescent="0.15">
      <c r="C44" s="94" t="s">
        <v>1239</v>
      </c>
      <c r="F44" s="94"/>
      <c r="G44" s="1021" t="s">
        <v>471</v>
      </c>
      <c r="H44" s="1022"/>
      <c r="I44" s="1022"/>
      <c r="J44" s="1022"/>
      <c r="K44" s="1022"/>
      <c r="L44" s="1022"/>
      <c r="M44" s="1022"/>
      <c r="N44" s="1022"/>
      <c r="O44" s="100"/>
      <c r="P44" s="1012" t="str">
        <f>IF(AJ20=0,"",AJ20)</f>
        <v/>
      </c>
      <c r="Q44" s="1012"/>
      <c r="R44" s="1012"/>
      <c r="S44" s="1012"/>
      <c r="T44" s="1012"/>
      <c r="U44" s="1012"/>
      <c r="V44" s="1012"/>
      <c r="W44" s="1012"/>
      <c r="X44" s="1012"/>
      <c r="Y44" s="1012"/>
      <c r="Z44" s="1012"/>
      <c r="AA44" s="1012"/>
      <c r="AB44" s="1012"/>
      <c r="AC44" s="1012"/>
      <c r="AD44" s="1012"/>
      <c r="AE44" s="94"/>
      <c r="AF44" s="94"/>
      <c r="AG44" s="94"/>
      <c r="AH44" s="94"/>
    </row>
    <row r="45" spans="3:34" x14ac:dyDescent="0.15">
      <c r="C45" s="94"/>
      <c r="F45" s="94"/>
      <c r="G45" s="1021" t="s">
        <v>472</v>
      </c>
      <c r="H45" s="1022"/>
      <c r="I45" s="1022"/>
      <c r="J45" s="1022"/>
      <c r="K45" s="1022"/>
      <c r="L45" s="1022"/>
      <c r="M45" s="1022"/>
      <c r="N45" s="1022"/>
      <c r="O45" s="100"/>
      <c r="P45" s="1013"/>
      <c r="Q45" s="1013"/>
      <c r="R45" s="1013"/>
      <c r="S45" s="1013"/>
      <c r="T45" s="1013"/>
      <c r="U45" s="1013"/>
      <c r="V45" s="1013"/>
      <c r="W45" s="1013"/>
      <c r="X45" s="1013"/>
      <c r="Y45" s="1013"/>
      <c r="Z45" s="1013"/>
      <c r="AA45" s="1013"/>
      <c r="AB45" s="1013"/>
      <c r="AC45" s="1013"/>
      <c r="AD45" s="1013"/>
      <c r="AE45" s="94"/>
      <c r="AF45" s="94"/>
      <c r="AG45" s="94"/>
      <c r="AH45" s="94"/>
    </row>
    <row r="46" spans="3:34" ht="13.5" customHeight="1" x14ac:dyDescent="0.15">
      <c r="C46" s="94"/>
      <c r="D46" s="94"/>
      <c r="E46" s="94"/>
      <c r="F46" s="94"/>
      <c r="G46" s="1021" t="s">
        <v>473</v>
      </c>
      <c r="H46" s="1022"/>
      <c r="I46" s="1022"/>
      <c r="J46" s="1022"/>
      <c r="K46" s="1022"/>
      <c r="L46" s="1022"/>
      <c r="M46" s="1022"/>
      <c r="N46" s="1022"/>
      <c r="O46" s="101"/>
      <c r="P46" s="1015" t="str">
        <f>IF(AJ22=0,"",AJ22)</f>
        <v/>
      </c>
      <c r="Q46" s="1016"/>
      <c r="R46" s="1016"/>
      <c r="S46" s="1016"/>
      <c r="T46" s="1016"/>
      <c r="U46" s="1016"/>
      <c r="V46" s="1016"/>
      <c r="W46" s="1016"/>
      <c r="X46" s="1016"/>
      <c r="Y46" s="1016"/>
      <c r="Z46" s="1016"/>
      <c r="AA46" s="1016"/>
      <c r="AB46" s="1016"/>
      <c r="AC46" s="1016"/>
      <c r="AD46" s="1016"/>
      <c r="AE46" s="1007"/>
      <c r="AF46" s="94"/>
      <c r="AG46" s="94"/>
      <c r="AH46" s="94"/>
    </row>
    <row r="47" spans="3:34" x14ac:dyDescent="0.15">
      <c r="C47" s="88"/>
      <c r="D47" s="88"/>
      <c r="E47" s="88"/>
      <c r="F47" s="88"/>
      <c r="G47" s="1019" t="s">
        <v>474</v>
      </c>
      <c r="H47" s="1020"/>
      <c r="I47" s="1020"/>
      <c r="J47" s="1020"/>
      <c r="K47" s="1020"/>
      <c r="L47" s="1020"/>
      <c r="M47" s="1020"/>
      <c r="N47" s="1020"/>
      <c r="O47" s="102"/>
      <c r="P47" s="1009" t="str">
        <f>IF(AJ23=0,"",AJ23)</f>
        <v/>
      </c>
      <c r="Q47" s="1009"/>
      <c r="R47" s="1009"/>
      <c r="S47" s="1009"/>
      <c r="T47" s="1009"/>
      <c r="U47" s="1009"/>
      <c r="V47" s="1009"/>
      <c r="W47" s="1009"/>
      <c r="X47" s="1009"/>
      <c r="Y47" s="1009"/>
      <c r="Z47" s="1009"/>
      <c r="AA47" s="1009"/>
      <c r="AB47" s="1009"/>
      <c r="AC47" s="1009"/>
      <c r="AD47" s="1009"/>
      <c r="AE47" s="1008"/>
      <c r="AF47" s="94"/>
      <c r="AG47" s="94"/>
      <c r="AH47" s="94"/>
    </row>
    <row r="48" spans="3:34" x14ac:dyDescent="0.15">
      <c r="C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row>
    <row r="49" spans="3:34" x14ac:dyDescent="0.15">
      <c r="C49" s="94"/>
      <c r="D49" s="94"/>
      <c r="E49" s="94"/>
      <c r="F49" s="94"/>
      <c r="G49" s="87"/>
      <c r="H49" s="87"/>
      <c r="I49" s="87"/>
      <c r="J49" s="87"/>
      <c r="K49" s="87"/>
      <c r="L49" s="87"/>
      <c r="M49" s="87"/>
      <c r="N49" s="87"/>
      <c r="O49" s="87"/>
      <c r="P49" s="87"/>
      <c r="Q49" s="87"/>
      <c r="R49" s="87"/>
      <c r="S49" s="87"/>
      <c r="T49" s="87"/>
      <c r="U49" s="87"/>
      <c r="V49" s="87"/>
      <c r="W49" s="87"/>
      <c r="X49" s="87"/>
      <c r="Y49" s="87"/>
      <c r="Z49" s="87"/>
      <c r="AA49" s="87"/>
      <c r="AB49" s="87"/>
      <c r="AC49" s="87"/>
      <c r="AD49" s="87"/>
      <c r="AE49" s="94"/>
      <c r="AH49" s="94"/>
    </row>
    <row r="50" spans="3:34" x14ac:dyDescent="0.15">
      <c r="C50" s="94"/>
      <c r="D50" s="94"/>
      <c r="E50" s="94"/>
      <c r="F50" s="94"/>
      <c r="G50" s="87"/>
      <c r="H50" s="87"/>
      <c r="I50" s="87"/>
      <c r="J50" s="87"/>
      <c r="K50" s="87"/>
      <c r="L50" s="87"/>
      <c r="M50" s="87"/>
      <c r="N50" s="87"/>
      <c r="O50" s="87"/>
      <c r="P50" s="87"/>
      <c r="Q50" s="87"/>
      <c r="R50" s="87"/>
      <c r="S50" s="87"/>
      <c r="T50" s="87"/>
      <c r="U50" s="87"/>
      <c r="V50" s="87"/>
      <c r="W50" s="87"/>
      <c r="X50" s="87"/>
      <c r="Y50" s="87"/>
      <c r="Z50" s="87"/>
      <c r="AA50" s="87"/>
      <c r="AB50" s="87"/>
      <c r="AC50" s="87"/>
      <c r="AD50" s="87"/>
      <c r="AE50" s="94"/>
      <c r="AH50" s="94"/>
    </row>
    <row r="51" spans="3:34" x14ac:dyDescent="0.15">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row>
  </sheetData>
  <sheetProtection algorithmName="SHA-512" hashValue="9YqlTaN4+nL1aGFTg1CjK8SA+q6nOpbxGIWuxTg6KxwpZIXaQEXMz74Ax1I7wdq3viFuQXtctro7oxyMzdPIjg==" saltValue="KVGVXExthjncxoMPpuipEg==" spinCount="100000" sheet="1" objects="1" scenarios="1" selectLockedCells="1"/>
  <mergeCells count="47">
    <mergeCell ref="G45:N45"/>
    <mergeCell ref="G46:N46"/>
    <mergeCell ref="G47:N47"/>
    <mergeCell ref="G39:N39"/>
    <mergeCell ref="G40:N40"/>
    <mergeCell ref="G41:N41"/>
    <mergeCell ref="G42:N42"/>
    <mergeCell ref="G44:N44"/>
    <mergeCell ref="AE46:AE47"/>
    <mergeCell ref="P47:AD47"/>
    <mergeCell ref="P39:AD40"/>
    <mergeCell ref="P41:AD41"/>
    <mergeCell ref="AE41:AE42"/>
    <mergeCell ref="P42:AD42"/>
    <mergeCell ref="P44:AD45"/>
    <mergeCell ref="P46:AD46"/>
    <mergeCell ref="AE36:AE37"/>
    <mergeCell ref="P37:AD37"/>
    <mergeCell ref="A25:AH25"/>
    <mergeCell ref="G20:N20"/>
    <mergeCell ref="P20:AD21"/>
    <mergeCell ref="G21:N21"/>
    <mergeCell ref="G22:N23"/>
    <mergeCell ref="P22:AD22"/>
    <mergeCell ref="AE22:AE23"/>
    <mergeCell ref="P23:AD23"/>
    <mergeCell ref="P34:AD35"/>
    <mergeCell ref="P36:AD36"/>
    <mergeCell ref="G34:N34"/>
    <mergeCell ref="G35:N35"/>
    <mergeCell ref="G36:N36"/>
    <mergeCell ref="G37:N37"/>
    <mergeCell ref="AE17:AE18"/>
    <mergeCell ref="P18:AD18"/>
    <mergeCell ref="A1:AH1"/>
    <mergeCell ref="G10:N10"/>
    <mergeCell ref="P10:AD11"/>
    <mergeCell ref="G11:N11"/>
    <mergeCell ref="G12:N13"/>
    <mergeCell ref="P12:AD12"/>
    <mergeCell ref="AE12:AE13"/>
    <mergeCell ref="P13:AD13"/>
    <mergeCell ref="G15:N15"/>
    <mergeCell ref="P15:AD16"/>
    <mergeCell ref="G16:N16"/>
    <mergeCell ref="G17:N18"/>
    <mergeCell ref="P17:AD17"/>
  </mergeCells>
  <phoneticPr fontId="37"/>
  <printOptions horizontalCentered="1"/>
  <pageMargins left="0.6692913385826772" right="0.39370078740157483" top="0.59055118110236227" bottom="0.39370078740157483" header="0.31496062992125984" footer="0.19685039370078741"/>
  <pageSetup paperSize="9" orientation="portrait" verticalDpi="300" r:id="rId1"/>
  <headerFooter alignWithMargins="0">
    <oddFooter>&amp;L&amp;08 2021/05/10 Ver.3.5&amp;R&amp;08一般財団法人 愛知県建築住宅センター</oddFooter>
  </headerFooter>
  <rowBreaks count="1" manualBreakCount="1">
    <brk id="24"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D193"/>
  <sheetViews>
    <sheetView zoomScaleNormal="100" workbookViewId="0"/>
  </sheetViews>
  <sheetFormatPr defaultColWidth="3.125" defaultRowHeight="13.5" customHeight="1" x14ac:dyDescent="0.15"/>
  <cols>
    <col min="1" max="29" width="3.125" style="219"/>
    <col min="30" max="30" width="3.125" style="219" customWidth="1"/>
    <col min="31" max="16384" width="3.125" style="219"/>
  </cols>
  <sheetData>
    <row r="193" spans="30:30" ht="13.5" customHeight="1" x14ac:dyDescent="0.15">
      <c r="AD193" s="219" t="b">
        <v>1</v>
      </c>
    </row>
  </sheetData>
  <sheetProtection algorithmName="SHA-512" hashValue="PiJ1R7YifdDt5bIfZMccKK8cfqoZbzOhVRde8IkGgYgiuuZTRWBzAgm6CUWTF5GOUNvHPJSgNBuHVFeElsbcYw==" saltValue="hfBhgT3jVR3/AEHFJeOJBA==" spinCount="100000" sheet="1" objects="1" scenarios="1" selectLockedCells="1"/>
  <phoneticPr fontId="37"/>
  <pageMargins left="0.7" right="0.7" top="0.75" bottom="0.75" header="0.3" footer="0.3"/>
  <pageSetup paperSize="9" orientation="portrait" r:id="rId1"/>
  <headerFooter>
    <oddFooter>&amp;L&amp;08 2021/05/10 Ver.3.5&amp;R&amp;08一般財団法人 愛知県建築住宅センター</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X347"/>
  <sheetViews>
    <sheetView workbookViewId="0">
      <pane xSplit="6" ySplit="3" topLeftCell="G4" activePane="bottomRight" state="frozen"/>
      <selection pane="topRight" activeCell="G1" sqref="G1"/>
      <selection pane="bottomLeft" activeCell="A4" sqref="A4"/>
      <selection pane="bottomRight" sqref="A1:A3"/>
    </sheetView>
  </sheetViews>
  <sheetFormatPr defaultColWidth="8.875" defaultRowHeight="18.75" x14ac:dyDescent="0.15"/>
  <cols>
    <col min="1" max="1" width="5.5" style="24" bestFit="1" customWidth="1"/>
    <col min="2" max="2" width="8" style="24" customWidth="1"/>
    <col min="3" max="3" width="12.125" style="1" bestFit="1" customWidth="1"/>
    <col min="4" max="4" width="8" style="24" bestFit="1" customWidth="1"/>
    <col min="5" max="5" width="8" style="24" customWidth="1"/>
    <col min="6" max="6" width="24.5" style="1" customWidth="1"/>
    <col min="7" max="7" width="11" style="1" bestFit="1" customWidth="1"/>
    <col min="8" max="9" width="10" style="1" bestFit="1" customWidth="1"/>
    <col min="10" max="12" width="10" style="1" customWidth="1"/>
    <col min="13" max="16384" width="8.875" style="1"/>
  </cols>
  <sheetData>
    <row r="1" spans="1:50" ht="37.5" customHeight="1" x14ac:dyDescent="0.15">
      <c r="A1" s="1041" t="s">
        <v>40</v>
      </c>
      <c r="B1" s="1044" t="s">
        <v>41</v>
      </c>
      <c r="C1" s="1041" t="s">
        <v>42</v>
      </c>
      <c r="D1" s="1044" t="s">
        <v>43</v>
      </c>
      <c r="E1" s="1046" t="s">
        <v>562</v>
      </c>
      <c r="F1" s="1041" t="s">
        <v>44</v>
      </c>
      <c r="G1" s="1027" t="s">
        <v>45</v>
      </c>
      <c r="H1" s="1035" t="s">
        <v>46</v>
      </c>
      <c r="I1" s="1035" t="s">
        <v>47</v>
      </c>
      <c r="J1" s="1026" t="s">
        <v>556</v>
      </c>
      <c r="K1" s="1031" t="s">
        <v>557</v>
      </c>
      <c r="L1" s="1032"/>
      <c r="M1" s="1038" t="s">
        <v>48</v>
      </c>
      <c r="N1" s="1039"/>
      <c r="O1" s="1040"/>
      <c r="P1" s="1025" t="s">
        <v>49</v>
      </c>
      <c r="Q1" s="1025"/>
      <c r="R1" s="1025"/>
      <c r="S1" s="1025"/>
      <c r="T1" s="1025"/>
      <c r="U1" s="1025"/>
      <c r="V1" s="1025"/>
      <c r="W1" s="1025"/>
      <c r="X1" s="1025"/>
      <c r="Y1" s="1025"/>
      <c r="Z1" s="1025"/>
      <c r="AA1" s="1025"/>
      <c r="AB1" s="1025"/>
      <c r="AC1" s="1025"/>
      <c r="AD1" s="1025"/>
      <c r="AE1" s="1025"/>
      <c r="AF1" s="1025"/>
      <c r="AG1" s="1028" t="s">
        <v>50</v>
      </c>
      <c r="AH1" s="1029"/>
      <c r="AI1" s="1029"/>
      <c r="AJ1" s="1029"/>
      <c r="AK1" s="1029"/>
      <c r="AL1" s="1029"/>
      <c r="AM1" s="1029"/>
      <c r="AN1" s="1029"/>
      <c r="AO1" s="1029"/>
      <c r="AP1" s="1029"/>
      <c r="AQ1" s="1029"/>
      <c r="AR1" s="1029"/>
      <c r="AS1" s="1029"/>
      <c r="AT1" s="1029"/>
      <c r="AU1" s="1029"/>
      <c r="AV1" s="1029"/>
      <c r="AW1" s="1029"/>
      <c r="AX1" s="146" t="s">
        <v>1262</v>
      </c>
    </row>
    <row r="2" spans="1:50" ht="28.5" x14ac:dyDescent="0.15">
      <c r="A2" s="1042"/>
      <c r="B2" s="1045"/>
      <c r="C2" s="1042"/>
      <c r="D2" s="1045"/>
      <c r="E2" s="1045"/>
      <c r="F2" s="1042"/>
      <c r="G2" s="1027"/>
      <c r="H2" s="1027"/>
      <c r="I2" s="1027"/>
      <c r="J2" s="1027"/>
      <c r="K2" s="1033"/>
      <c r="L2" s="1034"/>
      <c r="M2" s="2" t="s">
        <v>51</v>
      </c>
      <c r="N2" s="2" t="s">
        <v>460</v>
      </c>
      <c r="O2" s="474" t="s">
        <v>666</v>
      </c>
      <c r="P2" s="1025" t="s">
        <v>52</v>
      </c>
      <c r="Q2" s="1025"/>
      <c r="R2" s="1025"/>
      <c r="S2" s="1025"/>
      <c r="T2" s="1025"/>
      <c r="U2" s="1028" t="s">
        <v>53</v>
      </c>
      <c r="V2" s="1029"/>
      <c r="W2" s="1029"/>
      <c r="X2" s="1029"/>
      <c r="Y2" s="1030"/>
      <c r="Z2" s="72" t="s">
        <v>697</v>
      </c>
      <c r="AA2" s="73" t="s">
        <v>698</v>
      </c>
      <c r="AB2" s="73" t="s">
        <v>699</v>
      </c>
      <c r="AC2" s="73" t="s">
        <v>700</v>
      </c>
      <c r="AD2" s="73" t="s">
        <v>701</v>
      </c>
      <c r="AE2" s="3"/>
      <c r="AF2" s="1036" t="s">
        <v>1272</v>
      </c>
      <c r="AG2" s="1025" t="s">
        <v>52</v>
      </c>
      <c r="AH2" s="1025"/>
      <c r="AI2" s="1025"/>
      <c r="AJ2" s="1025"/>
      <c r="AK2" s="1025"/>
      <c r="AL2" s="4" t="s">
        <v>54</v>
      </c>
      <c r="AM2" s="79" t="s">
        <v>1452</v>
      </c>
      <c r="AN2" s="79" t="s">
        <v>1214</v>
      </c>
      <c r="AO2" s="78" t="s">
        <v>1216</v>
      </c>
      <c r="AP2" s="78" t="s">
        <v>1217</v>
      </c>
      <c r="AQ2" s="1028" t="s">
        <v>55</v>
      </c>
      <c r="AR2" s="1029"/>
      <c r="AS2" s="1029"/>
      <c r="AT2" s="1030"/>
      <c r="AU2" s="3"/>
      <c r="AV2" s="3"/>
      <c r="AW2" s="3"/>
      <c r="AX2" s="1023" t="s">
        <v>1280</v>
      </c>
    </row>
    <row r="3" spans="1:50" ht="75" x14ac:dyDescent="0.15">
      <c r="A3" s="1043"/>
      <c r="B3" s="1037"/>
      <c r="C3" s="1043"/>
      <c r="D3" s="1037"/>
      <c r="E3" s="1037"/>
      <c r="F3" s="1043"/>
      <c r="G3" s="2" t="s">
        <v>56</v>
      </c>
      <c r="H3" s="2" t="s">
        <v>57</v>
      </c>
      <c r="I3" s="2" t="s">
        <v>57</v>
      </c>
      <c r="J3" s="42" t="s">
        <v>558</v>
      </c>
      <c r="K3" s="42" t="s">
        <v>559</v>
      </c>
      <c r="L3" s="80" t="s">
        <v>704</v>
      </c>
      <c r="M3" s="2" t="s">
        <v>58</v>
      </c>
      <c r="N3" s="2" t="s">
        <v>59</v>
      </c>
      <c r="O3" s="474" t="s">
        <v>1304</v>
      </c>
      <c r="P3" s="5" t="s">
        <v>60</v>
      </c>
      <c r="Q3" s="5" t="s">
        <v>61</v>
      </c>
      <c r="R3" s="5" t="s">
        <v>62</v>
      </c>
      <c r="S3" s="5" t="s">
        <v>63</v>
      </c>
      <c r="T3" s="5" t="s">
        <v>64</v>
      </c>
      <c r="U3" s="5" t="s">
        <v>65</v>
      </c>
      <c r="V3" s="5" t="s">
        <v>66</v>
      </c>
      <c r="W3" s="5" t="s">
        <v>67</v>
      </c>
      <c r="X3" s="5" t="s">
        <v>68</v>
      </c>
      <c r="Y3" s="79" t="s">
        <v>710</v>
      </c>
      <c r="Z3" s="76" t="s">
        <v>33</v>
      </c>
      <c r="AA3" s="77" t="s">
        <v>35</v>
      </c>
      <c r="AB3" s="77" t="s">
        <v>37</v>
      </c>
      <c r="AC3" s="77" t="s">
        <v>38</v>
      </c>
      <c r="AD3" s="77" t="s">
        <v>39</v>
      </c>
      <c r="AE3" s="6"/>
      <c r="AF3" s="1037"/>
      <c r="AG3" s="5" t="s">
        <v>69</v>
      </c>
      <c r="AH3" s="7" t="s">
        <v>70</v>
      </c>
      <c r="AI3" s="7" t="s">
        <v>71</v>
      </c>
      <c r="AJ3" s="7" t="s">
        <v>72</v>
      </c>
      <c r="AK3" s="7" t="s">
        <v>64</v>
      </c>
      <c r="AL3" s="7" t="s">
        <v>73</v>
      </c>
      <c r="AM3" s="93" t="s">
        <v>1215</v>
      </c>
      <c r="AN3" s="74" t="s">
        <v>702</v>
      </c>
      <c r="AO3" s="77" t="s">
        <v>703</v>
      </c>
      <c r="AP3" s="77" t="s">
        <v>1441</v>
      </c>
      <c r="AQ3" s="7" t="s">
        <v>74</v>
      </c>
      <c r="AR3" s="7" t="s">
        <v>67</v>
      </c>
      <c r="AS3" s="7" t="s">
        <v>75</v>
      </c>
      <c r="AT3" s="7" t="s">
        <v>76</v>
      </c>
      <c r="AU3" s="6"/>
      <c r="AV3" s="6"/>
      <c r="AW3" s="6"/>
      <c r="AX3" s="1024"/>
    </row>
    <row r="4" spans="1:50" s="8" customFormat="1" x14ac:dyDescent="0.15">
      <c r="A4" s="10">
        <v>1</v>
      </c>
      <c r="B4" s="11">
        <v>21</v>
      </c>
      <c r="C4" s="11" t="s">
        <v>77</v>
      </c>
      <c r="D4" s="11">
        <v>21</v>
      </c>
      <c r="E4" s="44"/>
      <c r="F4" s="60" t="s">
        <v>665</v>
      </c>
      <c r="G4" s="51"/>
      <c r="H4" s="52"/>
      <c r="I4" s="52"/>
      <c r="J4" s="52"/>
      <c r="K4" s="52"/>
      <c r="L4" s="52"/>
      <c r="M4" s="61" t="s">
        <v>666</v>
      </c>
      <c r="N4" s="62" t="s">
        <v>666</v>
      </c>
      <c r="O4" s="557"/>
      <c r="P4" s="51" t="s">
        <v>461</v>
      </c>
      <c r="Q4" s="52" t="s">
        <v>461</v>
      </c>
      <c r="R4" s="52" t="s">
        <v>461</v>
      </c>
      <c r="S4" s="52" t="s">
        <v>461</v>
      </c>
      <c r="T4" s="52" t="s">
        <v>461</v>
      </c>
      <c r="U4" s="81"/>
      <c r="V4" s="52"/>
      <c r="W4" s="52"/>
      <c r="X4" s="52"/>
      <c r="Y4" s="11"/>
      <c r="Z4" s="11"/>
      <c r="AA4" s="11"/>
      <c r="AB4" s="11"/>
      <c r="AC4" s="11"/>
      <c r="AD4" s="11"/>
      <c r="AF4" s="143" t="s">
        <v>1273</v>
      </c>
      <c r="AG4" s="10" t="s">
        <v>461</v>
      </c>
      <c r="AH4" s="11" t="s">
        <v>461</v>
      </c>
      <c r="AI4" s="11" t="s">
        <v>461</v>
      </c>
      <c r="AJ4" s="11" t="s">
        <v>461</v>
      </c>
      <c r="AK4" s="11" t="s">
        <v>461</v>
      </c>
      <c r="AL4" s="11"/>
      <c r="AM4" s="11"/>
      <c r="AN4" s="11"/>
      <c r="AO4" s="11"/>
      <c r="AP4" s="11"/>
      <c r="AQ4" s="11"/>
      <c r="AR4" s="11"/>
      <c r="AS4" s="11"/>
      <c r="AT4" s="11"/>
      <c r="AX4" s="142"/>
    </row>
    <row r="5" spans="1:50" s="8" customFormat="1" x14ac:dyDescent="0.15">
      <c r="A5" s="10">
        <v>2</v>
      </c>
      <c r="B5" s="11">
        <v>21</v>
      </c>
      <c r="C5" s="11" t="s">
        <v>77</v>
      </c>
      <c r="D5" s="11">
        <v>201</v>
      </c>
      <c r="E5" s="44"/>
      <c r="F5" s="9" t="s">
        <v>78</v>
      </c>
      <c r="G5" s="10">
        <v>6</v>
      </c>
      <c r="H5" s="11" t="s">
        <v>79</v>
      </c>
      <c r="I5" s="11" t="s">
        <v>80</v>
      </c>
      <c r="J5" s="11">
        <v>34</v>
      </c>
      <c r="K5" s="11">
        <v>40</v>
      </c>
      <c r="L5" s="11"/>
      <c r="M5" s="11" t="s">
        <v>81</v>
      </c>
      <c r="N5" s="12" t="s">
        <v>81</v>
      </c>
      <c r="O5" s="558"/>
      <c r="P5" s="10" t="s">
        <v>461</v>
      </c>
      <c r="Q5" s="11" t="s">
        <v>461</v>
      </c>
      <c r="R5" s="11" t="s">
        <v>461</v>
      </c>
      <c r="S5" s="11" t="s">
        <v>461</v>
      </c>
      <c r="T5" s="11" t="s">
        <v>461</v>
      </c>
      <c r="U5" s="11" t="s">
        <v>705</v>
      </c>
      <c r="V5" s="11" t="s">
        <v>705</v>
      </c>
      <c r="W5" s="11"/>
      <c r="X5" s="11"/>
      <c r="Y5" s="11"/>
      <c r="Z5" s="11"/>
      <c r="AA5" s="11"/>
      <c r="AB5" s="11"/>
      <c r="AC5" s="11"/>
      <c r="AD5" s="11"/>
      <c r="AF5" s="143" t="s">
        <v>1274</v>
      </c>
      <c r="AG5" s="10" t="s">
        <v>461</v>
      </c>
      <c r="AH5" s="11" t="s">
        <v>461</v>
      </c>
      <c r="AI5" s="11" t="s">
        <v>461</v>
      </c>
      <c r="AJ5" s="11" t="s">
        <v>461</v>
      </c>
      <c r="AK5" s="11" t="s">
        <v>461</v>
      </c>
      <c r="AL5" s="11"/>
      <c r="AM5" s="11"/>
      <c r="AN5" s="11"/>
      <c r="AO5" s="11"/>
      <c r="AP5" s="82" t="s">
        <v>696</v>
      </c>
      <c r="AQ5" s="11"/>
      <c r="AR5" s="82" t="s">
        <v>696</v>
      </c>
      <c r="AS5" s="11"/>
      <c r="AT5" s="82" t="s">
        <v>696</v>
      </c>
      <c r="AX5" s="142"/>
    </row>
    <row r="6" spans="1:50" x14ac:dyDescent="0.15">
      <c r="A6" s="10">
        <v>19</v>
      </c>
      <c r="B6" s="11">
        <v>21</v>
      </c>
      <c r="C6" s="11" t="s">
        <v>77</v>
      </c>
      <c r="D6" s="11">
        <v>201</v>
      </c>
      <c r="E6" s="44" t="s">
        <v>560</v>
      </c>
      <c r="F6" s="9" t="s">
        <v>82</v>
      </c>
      <c r="G6" s="10">
        <v>6</v>
      </c>
      <c r="H6" s="11" t="s">
        <v>79</v>
      </c>
      <c r="I6" s="11" t="s">
        <v>80</v>
      </c>
      <c r="J6" s="11">
        <v>34</v>
      </c>
      <c r="K6" s="11">
        <v>30</v>
      </c>
      <c r="L6" s="11"/>
      <c r="M6" s="11" t="s">
        <v>81</v>
      </c>
      <c r="N6" s="12" t="s">
        <v>81</v>
      </c>
      <c r="O6" s="558"/>
      <c r="P6" s="10" t="s">
        <v>461</v>
      </c>
      <c r="Q6" s="11" t="s">
        <v>461</v>
      </c>
      <c r="R6" s="11" t="s">
        <v>461</v>
      </c>
      <c r="S6" s="11" t="s">
        <v>461</v>
      </c>
      <c r="T6" s="11" t="s">
        <v>461</v>
      </c>
      <c r="U6" s="11" t="s">
        <v>705</v>
      </c>
      <c r="V6" s="11" t="s">
        <v>705</v>
      </c>
      <c r="W6" s="11"/>
      <c r="X6" s="11"/>
      <c r="Y6" s="11"/>
      <c r="Z6" s="11"/>
      <c r="AA6" s="11"/>
      <c r="AB6" s="11"/>
      <c r="AC6" s="11"/>
      <c r="AD6" s="11"/>
      <c r="AE6" s="8"/>
      <c r="AF6" s="12" t="s">
        <v>1275</v>
      </c>
      <c r="AG6" s="10" t="s">
        <v>461</v>
      </c>
      <c r="AH6" s="11" t="s">
        <v>461</v>
      </c>
      <c r="AI6" s="11" t="s">
        <v>461</v>
      </c>
      <c r="AJ6" s="11" t="s">
        <v>461</v>
      </c>
      <c r="AK6" s="11" t="s">
        <v>461</v>
      </c>
      <c r="AL6" s="11"/>
      <c r="AM6" s="11"/>
      <c r="AN6" s="11"/>
      <c r="AO6" s="11"/>
      <c r="AP6" s="82" t="s">
        <v>696</v>
      </c>
      <c r="AQ6" s="11"/>
      <c r="AR6" s="82" t="s">
        <v>696</v>
      </c>
      <c r="AS6" s="11"/>
      <c r="AT6" s="82" t="s">
        <v>696</v>
      </c>
      <c r="AU6" s="8"/>
      <c r="AV6" s="8"/>
      <c r="AW6" s="8"/>
      <c r="AX6" s="142"/>
    </row>
    <row r="7" spans="1:50" x14ac:dyDescent="0.15">
      <c r="A7" s="10">
        <v>3</v>
      </c>
      <c r="B7" s="11">
        <v>21</v>
      </c>
      <c r="C7" s="11" t="s">
        <v>77</v>
      </c>
      <c r="D7" s="11">
        <v>202</v>
      </c>
      <c r="E7" s="45"/>
      <c r="F7" s="9" t="s">
        <v>83</v>
      </c>
      <c r="G7" s="10">
        <v>6</v>
      </c>
      <c r="H7" s="11" t="s">
        <v>79</v>
      </c>
      <c r="I7" s="11" t="s">
        <v>80</v>
      </c>
      <c r="J7" s="11">
        <v>34</v>
      </c>
      <c r="K7" s="11">
        <v>45</v>
      </c>
      <c r="L7" s="11"/>
      <c r="M7" s="11" t="s">
        <v>84</v>
      </c>
      <c r="N7" s="12" t="s">
        <v>84</v>
      </c>
      <c r="O7" s="559"/>
      <c r="P7" s="10" t="s">
        <v>461</v>
      </c>
      <c r="Q7" s="11" t="s">
        <v>461</v>
      </c>
      <c r="R7" s="11" t="s">
        <v>461</v>
      </c>
      <c r="S7" s="11" t="s">
        <v>461</v>
      </c>
      <c r="T7" s="11" t="s">
        <v>461</v>
      </c>
      <c r="U7" s="11" t="s">
        <v>705</v>
      </c>
      <c r="V7" s="11" t="s">
        <v>705</v>
      </c>
      <c r="W7" s="11"/>
      <c r="X7" s="11"/>
      <c r="Y7" s="11"/>
      <c r="Z7" s="24"/>
      <c r="AA7" s="11"/>
      <c r="AB7" s="11"/>
      <c r="AC7" s="11"/>
      <c r="AD7" s="11"/>
      <c r="AE7" s="8"/>
      <c r="AF7" s="12" t="s">
        <v>1275</v>
      </c>
      <c r="AG7" s="10" t="s">
        <v>461</v>
      </c>
      <c r="AH7" s="11" t="s">
        <v>461</v>
      </c>
      <c r="AI7" s="11" t="s">
        <v>461</v>
      </c>
      <c r="AJ7" s="11" t="s">
        <v>461</v>
      </c>
      <c r="AK7" s="11" t="s">
        <v>461</v>
      </c>
      <c r="AL7" s="11"/>
      <c r="AM7" s="11"/>
      <c r="AN7" s="11"/>
      <c r="AO7" s="11"/>
      <c r="AP7" s="11"/>
      <c r="AQ7" s="11"/>
      <c r="AR7" s="11"/>
      <c r="AS7" s="11"/>
      <c r="AT7" s="11"/>
      <c r="AU7" s="8"/>
      <c r="AV7" s="8"/>
      <c r="AW7" s="8"/>
      <c r="AX7" s="142">
        <v>1</v>
      </c>
    </row>
    <row r="8" spans="1:50" x14ac:dyDescent="0.15">
      <c r="A8" s="10">
        <v>24</v>
      </c>
      <c r="B8" s="11">
        <v>21</v>
      </c>
      <c r="C8" s="11" t="s">
        <v>77</v>
      </c>
      <c r="D8" s="11">
        <v>202</v>
      </c>
      <c r="E8" s="44" t="s">
        <v>563</v>
      </c>
      <c r="F8" s="9" t="s">
        <v>85</v>
      </c>
      <c r="G8" s="10">
        <v>5</v>
      </c>
      <c r="H8" s="11" t="s">
        <v>79</v>
      </c>
      <c r="I8" s="11" t="s">
        <v>86</v>
      </c>
      <c r="J8" s="11">
        <v>34</v>
      </c>
      <c r="K8" s="11">
        <v>100</v>
      </c>
      <c r="L8" s="11"/>
      <c r="M8" s="11" t="s">
        <v>84</v>
      </c>
      <c r="N8" s="12" t="s">
        <v>84</v>
      </c>
      <c r="O8" s="558"/>
      <c r="P8" s="10" t="s">
        <v>461</v>
      </c>
      <c r="Q8" s="11" t="s">
        <v>461</v>
      </c>
      <c r="R8" s="11" t="s">
        <v>461</v>
      </c>
      <c r="S8" s="11" t="s">
        <v>461</v>
      </c>
      <c r="T8" s="11" t="s">
        <v>461</v>
      </c>
      <c r="U8" s="11" t="s">
        <v>705</v>
      </c>
      <c r="V8" s="11" t="s">
        <v>705</v>
      </c>
      <c r="W8" s="11"/>
      <c r="X8" s="11"/>
      <c r="Y8" s="11"/>
      <c r="Z8" s="11"/>
      <c r="AA8" s="11"/>
      <c r="AB8" s="11"/>
      <c r="AC8" s="11"/>
      <c r="AD8" s="11"/>
      <c r="AE8" s="8"/>
      <c r="AF8" s="12" t="s">
        <v>1275</v>
      </c>
      <c r="AG8" s="10" t="s">
        <v>461</v>
      </c>
      <c r="AH8" s="11" t="s">
        <v>461</v>
      </c>
      <c r="AI8" s="11" t="s">
        <v>461</v>
      </c>
      <c r="AJ8" s="11" t="s">
        <v>461</v>
      </c>
      <c r="AK8" s="11" t="s">
        <v>461</v>
      </c>
      <c r="AL8" s="11"/>
      <c r="AM8" s="11"/>
      <c r="AN8" s="11"/>
      <c r="AO8" s="11"/>
      <c r="AP8" s="11"/>
      <c r="AQ8" s="11"/>
      <c r="AR8" s="11"/>
      <c r="AS8" s="11"/>
      <c r="AT8" s="11"/>
      <c r="AU8" s="8"/>
      <c r="AV8" s="8"/>
      <c r="AW8" s="8"/>
      <c r="AX8" s="142">
        <v>1</v>
      </c>
    </row>
    <row r="9" spans="1:50" x14ac:dyDescent="0.15">
      <c r="A9" s="10">
        <v>30</v>
      </c>
      <c r="B9" s="11">
        <v>21</v>
      </c>
      <c r="C9" s="11" t="s">
        <v>77</v>
      </c>
      <c r="D9" s="11">
        <v>202</v>
      </c>
      <c r="E9" s="44" t="s">
        <v>564</v>
      </c>
      <c r="F9" s="9" t="s">
        <v>87</v>
      </c>
      <c r="G9" s="10">
        <v>6</v>
      </c>
      <c r="H9" s="11" t="s">
        <v>79</v>
      </c>
      <c r="I9" s="11" t="s">
        <v>80</v>
      </c>
      <c r="J9" s="11">
        <v>34</v>
      </c>
      <c r="K9" s="11">
        <v>40</v>
      </c>
      <c r="L9" s="11"/>
      <c r="M9" s="11" t="s">
        <v>84</v>
      </c>
      <c r="N9" s="12" t="s">
        <v>84</v>
      </c>
      <c r="O9" s="558"/>
      <c r="P9" s="10" t="s">
        <v>461</v>
      </c>
      <c r="Q9" s="11" t="s">
        <v>461</v>
      </c>
      <c r="R9" s="11" t="s">
        <v>461</v>
      </c>
      <c r="S9" s="11" t="s">
        <v>461</v>
      </c>
      <c r="T9" s="11" t="s">
        <v>461</v>
      </c>
      <c r="U9" s="11" t="s">
        <v>705</v>
      </c>
      <c r="V9" s="11" t="s">
        <v>705</v>
      </c>
      <c r="W9" s="11"/>
      <c r="X9" s="11"/>
      <c r="Y9" s="11"/>
      <c r="Z9" s="24"/>
      <c r="AA9" s="11"/>
      <c r="AB9" s="11"/>
      <c r="AC9" s="11"/>
      <c r="AD9" s="11"/>
      <c r="AE9" s="8"/>
      <c r="AF9" s="12" t="s">
        <v>1275</v>
      </c>
      <c r="AG9" s="10" t="s">
        <v>461</v>
      </c>
      <c r="AH9" s="11" t="s">
        <v>461</v>
      </c>
      <c r="AI9" s="11" t="s">
        <v>461</v>
      </c>
      <c r="AJ9" s="11" t="s">
        <v>461</v>
      </c>
      <c r="AK9" s="11" t="s">
        <v>461</v>
      </c>
      <c r="AL9" s="11"/>
      <c r="AM9" s="11"/>
      <c r="AN9" s="11"/>
      <c r="AO9" s="11"/>
      <c r="AP9" s="11"/>
      <c r="AQ9" s="11"/>
      <c r="AR9" s="11"/>
      <c r="AS9" s="11"/>
      <c r="AT9" s="11"/>
      <c r="AU9" s="8"/>
      <c r="AV9" s="8"/>
      <c r="AW9" s="8"/>
      <c r="AX9" s="142">
        <v>1</v>
      </c>
    </row>
    <row r="10" spans="1:50" x14ac:dyDescent="0.15">
      <c r="A10" s="10">
        <v>4</v>
      </c>
      <c r="B10" s="11">
        <v>21</v>
      </c>
      <c r="C10" s="11" t="s">
        <v>77</v>
      </c>
      <c r="D10" s="11">
        <v>203</v>
      </c>
      <c r="E10" s="45"/>
      <c r="F10" s="9" t="s">
        <v>88</v>
      </c>
      <c r="G10" s="10">
        <v>4</v>
      </c>
      <c r="H10" s="11" t="s">
        <v>89</v>
      </c>
      <c r="I10" s="11" t="s">
        <v>80</v>
      </c>
      <c r="J10" s="11"/>
      <c r="K10" s="11">
        <v>120</v>
      </c>
      <c r="L10" s="83" t="s">
        <v>1018</v>
      </c>
      <c r="M10" s="8"/>
      <c r="N10" s="12" t="s">
        <v>90</v>
      </c>
      <c r="O10" s="561" t="s">
        <v>1305</v>
      </c>
      <c r="P10" s="10" t="s">
        <v>461</v>
      </c>
      <c r="Q10" s="11" t="s">
        <v>461</v>
      </c>
      <c r="R10" s="11" t="s">
        <v>461</v>
      </c>
      <c r="S10" s="11" t="s">
        <v>461</v>
      </c>
      <c r="T10" s="11" t="s">
        <v>461</v>
      </c>
      <c r="U10" s="11" t="s">
        <v>705</v>
      </c>
      <c r="V10" s="11" t="s">
        <v>705</v>
      </c>
      <c r="W10" s="11"/>
      <c r="X10" s="11"/>
      <c r="Y10" s="11"/>
      <c r="Z10" s="11"/>
      <c r="AA10" s="11"/>
      <c r="AB10" s="11"/>
      <c r="AC10" s="11"/>
      <c r="AD10" s="11"/>
      <c r="AE10" s="8"/>
      <c r="AF10" s="12" t="s">
        <v>1275</v>
      </c>
      <c r="AG10" s="10" t="s">
        <v>461</v>
      </c>
      <c r="AH10" s="11" t="s">
        <v>461</v>
      </c>
      <c r="AI10" s="11" t="s">
        <v>461</v>
      </c>
      <c r="AJ10" s="11" t="s">
        <v>461</v>
      </c>
      <c r="AK10" s="11" t="s">
        <v>461</v>
      </c>
      <c r="AL10" s="11"/>
      <c r="AM10" s="11"/>
      <c r="AN10" s="11"/>
      <c r="AO10" s="11"/>
      <c r="AP10" s="11"/>
      <c r="AQ10" s="11"/>
      <c r="AR10" s="11"/>
      <c r="AS10" s="11"/>
      <c r="AT10" s="11"/>
      <c r="AU10" s="8"/>
      <c r="AV10" s="8"/>
      <c r="AW10" s="8"/>
      <c r="AX10" s="147" t="s">
        <v>1263</v>
      </c>
    </row>
    <row r="11" spans="1:50" x14ac:dyDescent="0.15">
      <c r="A11" s="10">
        <v>87</v>
      </c>
      <c r="B11" s="11">
        <v>21</v>
      </c>
      <c r="C11" s="11" t="s">
        <v>77</v>
      </c>
      <c r="D11" s="11">
        <v>203</v>
      </c>
      <c r="E11" s="44" t="s">
        <v>565</v>
      </c>
      <c r="F11" s="9" t="s">
        <v>91</v>
      </c>
      <c r="G11" s="10">
        <v>4</v>
      </c>
      <c r="H11" s="11" t="s">
        <v>89</v>
      </c>
      <c r="I11" s="11" t="s">
        <v>80</v>
      </c>
      <c r="J11" s="11"/>
      <c r="K11" s="11">
        <v>150</v>
      </c>
      <c r="L11" s="83" t="s">
        <v>1018</v>
      </c>
      <c r="M11" s="8"/>
      <c r="N11" s="12" t="s">
        <v>90</v>
      </c>
      <c r="O11" s="561" t="s">
        <v>1305</v>
      </c>
      <c r="P11" s="10" t="s">
        <v>461</v>
      </c>
      <c r="Q11" s="11" t="s">
        <v>461</v>
      </c>
      <c r="R11" s="11" t="s">
        <v>461</v>
      </c>
      <c r="S11" s="11" t="s">
        <v>461</v>
      </c>
      <c r="T11" s="11" t="s">
        <v>461</v>
      </c>
      <c r="U11" s="11" t="s">
        <v>705</v>
      </c>
      <c r="V11" s="11" t="s">
        <v>705</v>
      </c>
      <c r="W11" s="11"/>
      <c r="X11" s="11"/>
      <c r="Y11" s="11"/>
      <c r="Z11" s="11"/>
      <c r="AA11" s="11"/>
      <c r="AB11" s="11"/>
      <c r="AC11" s="11"/>
      <c r="AD11" s="11"/>
      <c r="AE11" s="8"/>
      <c r="AF11" s="12" t="s">
        <v>1275</v>
      </c>
      <c r="AG11" s="10" t="s">
        <v>461</v>
      </c>
      <c r="AH11" s="11" t="s">
        <v>461</v>
      </c>
      <c r="AI11" s="11" t="s">
        <v>461</v>
      </c>
      <c r="AJ11" s="11" t="s">
        <v>461</v>
      </c>
      <c r="AK11" s="11" t="s">
        <v>461</v>
      </c>
      <c r="AL11" s="11"/>
      <c r="AM11" s="11"/>
      <c r="AN11" s="11"/>
      <c r="AO11" s="11"/>
      <c r="AP11" s="11"/>
      <c r="AQ11" s="11"/>
      <c r="AR11" s="11"/>
      <c r="AS11" s="11"/>
      <c r="AT11" s="11"/>
      <c r="AU11" s="8"/>
      <c r="AV11" s="8"/>
      <c r="AW11" s="8"/>
      <c r="AX11" s="147" t="s">
        <v>1263</v>
      </c>
    </row>
    <row r="12" spans="1:50" x14ac:dyDescent="0.15">
      <c r="A12" s="10">
        <v>88</v>
      </c>
      <c r="B12" s="11">
        <v>21</v>
      </c>
      <c r="C12" s="11" t="s">
        <v>77</v>
      </c>
      <c r="D12" s="11">
        <v>203</v>
      </c>
      <c r="E12" s="44" t="s">
        <v>565</v>
      </c>
      <c r="F12" s="9" t="s">
        <v>92</v>
      </c>
      <c r="G12" s="10">
        <v>4</v>
      </c>
      <c r="H12" s="11" t="s">
        <v>89</v>
      </c>
      <c r="I12" s="11" t="s">
        <v>80</v>
      </c>
      <c r="J12" s="11"/>
      <c r="K12" s="11">
        <v>190</v>
      </c>
      <c r="L12" s="83" t="s">
        <v>1018</v>
      </c>
      <c r="M12" s="8"/>
      <c r="N12" s="12" t="s">
        <v>90</v>
      </c>
      <c r="O12" s="561" t="s">
        <v>1305</v>
      </c>
      <c r="P12" s="10" t="s">
        <v>461</v>
      </c>
      <c r="Q12" s="11" t="s">
        <v>461</v>
      </c>
      <c r="R12" s="11" t="s">
        <v>461</v>
      </c>
      <c r="S12" s="11" t="s">
        <v>461</v>
      </c>
      <c r="T12" s="11" t="s">
        <v>461</v>
      </c>
      <c r="U12" s="11" t="s">
        <v>705</v>
      </c>
      <c r="V12" s="11" t="s">
        <v>705</v>
      </c>
      <c r="W12" s="11"/>
      <c r="X12" s="11"/>
      <c r="Y12" s="11"/>
      <c r="Z12" s="24"/>
      <c r="AA12" s="11"/>
      <c r="AB12" s="11"/>
      <c r="AC12" s="11"/>
      <c r="AD12" s="11"/>
      <c r="AE12" s="8"/>
      <c r="AF12" s="12" t="s">
        <v>1275</v>
      </c>
      <c r="AG12" s="10" t="s">
        <v>461</v>
      </c>
      <c r="AH12" s="11" t="s">
        <v>461</v>
      </c>
      <c r="AI12" s="11" t="s">
        <v>461</v>
      </c>
      <c r="AJ12" s="11" t="s">
        <v>461</v>
      </c>
      <c r="AK12" s="11" t="s">
        <v>461</v>
      </c>
      <c r="AL12" s="11"/>
      <c r="AM12" s="11"/>
      <c r="AN12" s="11"/>
      <c r="AO12" s="11"/>
      <c r="AP12" s="11"/>
      <c r="AQ12" s="11"/>
      <c r="AR12" s="11"/>
      <c r="AS12" s="11"/>
      <c r="AT12" s="11"/>
      <c r="AU12" s="8"/>
      <c r="AV12" s="8"/>
      <c r="AW12" s="8"/>
      <c r="AX12" s="147" t="s">
        <v>1263</v>
      </c>
    </row>
    <row r="13" spans="1:50" x14ac:dyDescent="0.15">
      <c r="A13" s="10">
        <v>89</v>
      </c>
      <c r="B13" s="11">
        <v>21</v>
      </c>
      <c r="C13" s="11" t="s">
        <v>77</v>
      </c>
      <c r="D13" s="11">
        <v>203</v>
      </c>
      <c r="E13" s="44" t="s">
        <v>565</v>
      </c>
      <c r="F13" s="9" t="s">
        <v>93</v>
      </c>
      <c r="G13" s="10">
        <v>4</v>
      </c>
      <c r="H13" s="11" t="s">
        <v>89</v>
      </c>
      <c r="I13" s="11" t="s">
        <v>80</v>
      </c>
      <c r="J13" s="11"/>
      <c r="K13" s="11">
        <v>260</v>
      </c>
      <c r="L13" s="83" t="s">
        <v>1018</v>
      </c>
      <c r="M13" s="8"/>
      <c r="N13" s="12" t="s">
        <v>90</v>
      </c>
      <c r="O13" s="561" t="s">
        <v>1305</v>
      </c>
      <c r="P13" s="10" t="s">
        <v>461</v>
      </c>
      <c r="Q13" s="11" t="s">
        <v>461</v>
      </c>
      <c r="R13" s="11" t="s">
        <v>461</v>
      </c>
      <c r="S13" s="11" t="s">
        <v>461</v>
      </c>
      <c r="T13" s="11" t="s">
        <v>461</v>
      </c>
      <c r="U13" s="11" t="s">
        <v>705</v>
      </c>
      <c r="V13" s="11" t="s">
        <v>705</v>
      </c>
      <c r="W13" s="11"/>
      <c r="X13" s="11"/>
      <c r="Y13" s="11"/>
      <c r="Z13" s="11"/>
      <c r="AA13" s="11"/>
      <c r="AB13" s="11"/>
      <c r="AC13" s="11"/>
      <c r="AD13" s="11"/>
      <c r="AE13" s="8"/>
      <c r="AF13" s="12" t="s">
        <v>1275</v>
      </c>
      <c r="AG13" s="10" t="s">
        <v>461</v>
      </c>
      <c r="AH13" s="11" t="s">
        <v>461</v>
      </c>
      <c r="AI13" s="11" t="s">
        <v>461</v>
      </c>
      <c r="AJ13" s="11" t="s">
        <v>461</v>
      </c>
      <c r="AK13" s="11" t="s">
        <v>461</v>
      </c>
      <c r="AL13" s="11"/>
      <c r="AM13" s="11"/>
      <c r="AN13" s="11"/>
      <c r="AO13" s="11"/>
      <c r="AP13" s="11"/>
      <c r="AQ13" s="11"/>
      <c r="AR13" s="11"/>
      <c r="AS13" s="11"/>
      <c r="AT13" s="11"/>
      <c r="AU13" s="8"/>
      <c r="AV13" s="8"/>
      <c r="AW13" s="8"/>
      <c r="AX13" s="147" t="s">
        <v>1263</v>
      </c>
    </row>
    <row r="14" spans="1:50" x14ac:dyDescent="0.15">
      <c r="A14" s="10">
        <v>91</v>
      </c>
      <c r="B14" s="11">
        <v>21</v>
      </c>
      <c r="C14" s="11" t="s">
        <v>77</v>
      </c>
      <c r="D14" s="11">
        <v>203</v>
      </c>
      <c r="E14" s="44" t="s">
        <v>565</v>
      </c>
      <c r="F14" s="9" t="s">
        <v>94</v>
      </c>
      <c r="G14" s="10">
        <v>4</v>
      </c>
      <c r="H14" s="11" t="s">
        <v>89</v>
      </c>
      <c r="I14" s="11" t="s">
        <v>80</v>
      </c>
      <c r="J14" s="11"/>
      <c r="K14" s="11">
        <v>120</v>
      </c>
      <c r="L14" s="83" t="s">
        <v>1018</v>
      </c>
      <c r="M14" s="8"/>
      <c r="N14" s="12" t="s">
        <v>90</v>
      </c>
      <c r="O14" s="561" t="s">
        <v>1305</v>
      </c>
      <c r="P14" s="10" t="s">
        <v>461</v>
      </c>
      <c r="Q14" s="11" t="s">
        <v>461</v>
      </c>
      <c r="R14" s="11" t="s">
        <v>461</v>
      </c>
      <c r="S14" s="11" t="s">
        <v>461</v>
      </c>
      <c r="T14" s="11" t="s">
        <v>461</v>
      </c>
      <c r="U14" s="11" t="s">
        <v>705</v>
      </c>
      <c r="V14" s="11" t="s">
        <v>705</v>
      </c>
      <c r="W14" s="11"/>
      <c r="X14" s="11"/>
      <c r="Y14" s="11"/>
      <c r="Z14" s="24"/>
      <c r="AA14" s="11"/>
      <c r="AB14" s="11"/>
      <c r="AC14" s="11"/>
      <c r="AD14" s="11"/>
      <c r="AE14" s="8"/>
      <c r="AF14" s="12" t="s">
        <v>1275</v>
      </c>
      <c r="AG14" s="10" t="s">
        <v>461</v>
      </c>
      <c r="AH14" s="11" t="s">
        <v>461</v>
      </c>
      <c r="AI14" s="11" t="s">
        <v>461</v>
      </c>
      <c r="AJ14" s="11" t="s">
        <v>461</v>
      </c>
      <c r="AK14" s="11" t="s">
        <v>461</v>
      </c>
      <c r="AL14" s="11"/>
      <c r="AM14" s="11"/>
      <c r="AN14" s="11"/>
      <c r="AO14" s="11"/>
      <c r="AP14" s="11"/>
      <c r="AQ14" s="11"/>
      <c r="AR14" s="11"/>
      <c r="AS14" s="11"/>
      <c r="AT14" s="11"/>
      <c r="AU14" s="8"/>
      <c r="AV14" s="8"/>
      <c r="AW14" s="8"/>
      <c r="AX14" s="147" t="s">
        <v>1263</v>
      </c>
    </row>
    <row r="15" spans="1:50" x14ac:dyDescent="0.15">
      <c r="A15" s="10">
        <v>92</v>
      </c>
      <c r="B15" s="11">
        <v>21</v>
      </c>
      <c r="C15" s="11" t="s">
        <v>77</v>
      </c>
      <c r="D15" s="11">
        <v>203</v>
      </c>
      <c r="E15" s="44" t="s">
        <v>565</v>
      </c>
      <c r="F15" s="9" t="s">
        <v>95</v>
      </c>
      <c r="G15" s="10">
        <v>4</v>
      </c>
      <c r="H15" s="11" t="s">
        <v>89</v>
      </c>
      <c r="I15" s="11" t="s">
        <v>80</v>
      </c>
      <c r="J15" s="11"/>
      <c r="K15" s="11">
        <v>120</v>
      </c>
      <c r="L15" s="83" t="s">
        <v>1018</v>
      </c>
      <c r="M15" s="8"/>
      <c r="N15" s="12" t="s">
        <v>90</v>
      </c>
      <c r="O15" s="561" t="s">
        <v>1305</v>
      </c>
      <c r="P15" s="10" t="s">
        <v>461</v>
      </c>
      <c r="Q15" s="11" t="s">
        <v>461</v>
      </c>
      <c r="R15" s="11" t="s">
        <v>461</v>
      </c>
      <c r="S15" s="11" t="s">
        <v>461</v>
      </c>
      <c r="T15" s="11" t="s">
        <v>461</v>
      </c>
      <c r="U15" s="11" t="s">
        <v>705</v>
      </c>
      <c r="V15" s="11" t="s">
        <v>705</v>
      </c>
      <c r="W15" s="11"/>
      <c r="X15" s="11"/>
      <c r="Y15" s="11"/>
      <c r="Z15" s="11"/>
      <c r="AA15" s="11"/>
      <c r="AB15" s="11"/>
      <c r="AC15" s="11"/>
      <c r="AD15" s="11"/>
      <c r="AE15" s="8"/>
      <c r="AF15" s="12" t="s">
        <v>1275</v>
      </c>
      <c r="AG15" s="10" t="s">
        <v>461</v>
      </c>
      <c r="AH15" s="11" t="s">
        <v>461</v>
      </c>
      <c r="AI15" s="11" t="s">
        <v>461</v>
      </c>
      <c r="AJ15" s="11" t="s">
        <v>461</v>
      </c>
      <c r="AK15" s="11" t="s">
        <v>461</v>
      </c>
      <c r="AL15" s="11"/>
      <c r="AM15" s="11"/>
      <c r="AN15" s="11"/>
      <c r="AO15" s="11"/>
      <c r="AP15" s="11"/>
      <c r="AQ15" s="11"/>
      <c r="AR15" s="11"/>
      <c r="AS15" s="11"/>
      <c r="AT15" s="11"/>
      <c r="AU15" s="8"/>
      <c r="AV15" s="8"/>
      <c r="AW15" s="8"/>
      <c r="AX15" s="147" t="s">
        <v>1263</v>
      </c>
    </row>
    <row r="16" spans="1:50" x14ac:dyDescent="0.15">
      <c r="A16" s="10">
        <v>93</v>
      </c>
      <c r="B16" s="11">
        <v>21</v>
      </c>
      <c r="C16" s="11" t="s">
        <v>77</v>
      </c>
      <c r="D16" s="11">
        <v>203</v>
      </c>
      <c r="E16" s="44" t="s">
        <v>565</v>
      </c>
      <c r="F16" s="9" t="s">
        <v>96</v>
      </c>
      <c r="G16" s="10">
        <v>4</v>
      </c>
      <c r="H16" s="11" t="s">
        <v>89</v>
      </c>
      <c r="I16" s="11" t="s">
        <v>80</v>
      </c>
      <c r="J16" s="11"/>
      <c r="K16" s="11">
        <v>120</v>
      </c>
      <c r="L16" s="83" t="s">
        <v>1018</v>
      </c>
      <c r="M16" s="8"/>
      <c r="N16" s="12" t="s">
        <v>90</v>
      </c>
      <c r="O16" s="561" t="s">
        <v>1305</v>
      </c>
      <c r="P16" s="10" t="s">
        <v>461</v>
      </c>
      <c r="Q16" s="11" t="s">
        <v>461</v>
      </c>
      <c r="R16" s="11" t="s">
        <v>461</v>
      </c>
      <c r="S16" s="11" t="s">
        <v>461</v>
      </c>
      <c r="T16" s="11" t="s">
        <v>461</v>
      </c>
      <c r="U16" s="11" t="s">
        <v>705</v>
      </c>
      <c r="V16" s="11" t="s">
        <v>705</v>
      </c>
      <c r="W16" s="11"/>
      <c r="X16" s="11"/>
      <c r="Y16" s="11"/>
      <c r="Z16" s="11"/>
      <c r="AA16" s="11"/>
      <c r="AB16" s="11"/>
      <c r="AC16" s="11"/>
      <c r="AD16" s="11"/>
      <c r="AE16" s="8"/>
      <c r="AF16" s="12" t="s">
        <v>1275</v>
      </c>
      <c r="AG16" s="10" t="s">
        <v>461</v>
      </c>
      <c r="AH16" s="11" t="s">
        <v>461</v>
      </c>
      <c r="AI16" s="11" t="s">
        <v>461</v>
      </c>
      <c r="AJ16" s="11" t="s">
        <v>461</v>
      </c>
      <c r="AK16" s="11" t="s">
        <v>461</v>
      </c>
      <c r="AL16" s="11"/>
      <c r="AM16" s="11"/>
      <c r="AN16" s="11"/>
      <c r="AO16" s="11"/>
      <c r="AP16" s="11"/>
      <c r="AQ16" s="11"/>
      <c r="AR16" s="11"/>
      <c r="AS16" s="11"/>
      <c r="AT16" s="11"/>
      <c r="AU16" s="8"/>
      <c r="AV16" s="8"/>
      <c r="AW16" s="8"/>
      <c r="AX16" s="147" t="s">
        <v>1263</v>
      </c>
    </row>
    <row r="17" spans="1:50" x14ac:dyDescent="0.15">
      <c r="A17" s="10">
        <v>94</v>
      </c>
      <c r="B17" s="11">
        <v>21</v>
      </c>
      <c r="C17" s="11" t="s">
        <v>77</v>
      </c>
      <c r="D17" s="11">
        <v>203</v>
      </c>
      <c r="E17" s="44" t="s">
        <v>565</v>
      </c>
      <c r="F17" s="9" t="s">
        <v>97</v>
      </c>
      <c r="G17" s="10">
        <v>4</v>
      </c>
      <c r="H17" s="11" t="s">
        <v>89</v>
      </c>
      <c r="I17" s="11" t="s">
        <v>80</v>
      </c>
      <c r="J17" s="11"/>
      <c r="K17" s="11">
        <v>170</v>
      </c>
      <c r="L17" s="83" t="s">
        <v>1018</v>
      </c>
      <c r="M17" s="8"/>
      <c r="N17" s="12" t="s">
        <v>90</v>
      </c>
      <c r="O17" s="561" t="s">
        <v>1305</v>
      </c>
      <c r="P17" s="10" t="s">
        <v>461</v>
      </c>
      <c r="Q17" s="11" t="s">
        <v>461</v>
      </c>
      <c r="R17" s="11" t="s">
        <v>461</v>
      </c>
      <c r="S17" s="11" t="s">
        <v>461</v>
      </c>
      <c r="T17" s="11" t="s">
        <v>461</v>
      </c>
      <c r="U17" s="11" t="s">
        <v>705</v>
      </c>
      <c r="V17" s="11" t="s">
        <v>705</v>
      </c>
      <c r="W17" s="11"/>
      <c r="X17" s="11"/>
      <c r="Y17" s="11"/>
      <c r="Z17" s="24"/>
      <c r="AA17" s="11"/>
      <c r="AB17" s="11"/>
      <c r="AC17" s="11"/>
      <c r="AD17" s="11"/>
      <c r="AE17" s="8"/>
      <c r="AF17" s="12" t="s">
        <v>1275</v>
      </c>
      <c r="AG17" s="10" t="s">
        <v>461</v>
      </c>
      <c r="AH17" s="11" t="s">
        <v>461</v>
      </c>
      <c r="AI17" s="11" t="s">
        <v>461</v>
      </c>
      <c r="AJ17" s="11" t="s">
        <v>461</v>
      </c>
      <c r="AK17" s="11" t="s">
        <v>461</v>
      </c>
      <c r="AL17" s="11"/>
      <c r="AM17" s="11"/>
      <c r="AN17" s="11"/>
      <c r="AO17" s="11"/>
      <c r="AP17" s="11"/>
      <c r="AQ17" s="11"/>
      <c r="AR17" s="11"/>
      <c r="AS17" s="11"/>
      <c r="AT17" s="11"/>
      <c r="AU17" s="8"/>
      <c r="AV17" s="8"/>
      <c r="AW17" s="8"/>
      <c r="AX17" s="147" t="s">
        <v>1263</v>
      </c>
    </row>
    <row r="18" spans="1:50" x14ac:dyDescent="0.15">
      <c r="A18" s="10">
        <v>96</v>
      </c>
      <c r="B18" s="11">
        <v>21</v>
      </c>
      <c r="C18" s="11" t="s">
        <v>77</v>
      </c>
      <c r="D18" s="11">
        <v>203</v>
      </c>
      <c r="E18" s="44" t="s">
        <v>566</v>
      </c>
      <c r="F18" s="9" t="s">
        <v>98</v>
      </c>
      <c r="G18" s="10">
        <v>4</v>
      </c>
      <c r="H18" s="11" t="s">
        <v>89</v>
      </c>
      <c r="I18" s="11" t="s">
        <v>80</v>
      </c>
      <c r="J18" s="11"/>
      <c r="K18" s="11">
        <v>140</v>
      </c>
      <c r="L18" s="83" t="s">
        <v>1018</v>
      </c>
      <c r="M18" s="8"/>
      <c r="N18" s="12" t="s">
        <v>90</v>
      </c>
      <c r="O18" s="561" t="s">
        <v>1305</v>
      </c>
      <c r="P18" s="10" t="s">
        <v>461</v>
      </c>
      <c r="Q18" s="11" t="s">
        <v>461</v>
      </c>
      <c r="R18" s="11" t="s">
        <v>461</v>
      </c>
      <c r="S18" s="11" t="s">
        <v>461</v>
      </c>
      <c r="T18" s="11" t="s">
        <v>461</v>
      </c>
      <c r="U18" s="11" t="s">
        <v>705</v>
      </c>
      <c r="V18" s="11" t="s">
        <v>705</v>
      </c>
      <c r="W18" s="11"/>
      <c r="X18" s="11"/>
      <c r="Y18" s="11"/>
      <c r="Z18" s="11"/>
      <c r="AA18" s="11"/>
      <c r="AB18" s="11"/>
      <c r="AC18" s="11"/>
      <c r="AD18" s="11"/>
      <c r="AE18" s="8"/>
      <c r="AF18" s="12" t="s">
        <v>1275</v>
      </c>
      <c r="AG18" s="10" t="s">
        <v>461</v>
      </c>
      <c r="AH18" s="11" t="s">
        <v>461</v>
      </c>
      <c r="AI18" s="11" t="s">
        <v>461</v>
      </c>
      <c r="AJ18" s="11" t="s">
        <v>461</v>
      </c>
      <c r="AK18" s="11" t="s">
        <v>461</v>
      </c>
      <c r="AL18" s="11"/>
      <c r="AM18" s="11"/>
      <c r="AN18" s="11"/>
      <c r="AO18" s="11"/>
      <c r="AP18" s="11"/>
      <c r="AQ18" s="11"/>
      <c r="AR18" s="11"/>
      <c r="AS18" s="11"/>
      <c r="AT18" s="11"/>
      <c r="AU18" s="8"/>
      <c r="AV18" s="8"/>
      <c r="AW18" s="8"/>
      <c r="AX18" s="147" t="s">
        <v>1263</v>
      </c>
    </row>
    <row r="19" spans="1:50" x14ac:dyDescent="0.15">
      <c r="A19" s="10">
        <v>100</v>
      </c>
      <c r="B19" s="11">
        <v>21</v>
      </c>
      <c r="C19" s="11" t="s">
        <v>77</v>
      </c>
      <c r="D19" s="11">
        <v>203</v>
      </c>
      <c r="E19" s="44" t="s">
        <v>566</v>
      </c>
      <c r="F19" s="9" t="s">
        <v>99</v>
      </c>
      <c r="G19" s="10">
        <v>4</v>
      </c>
      <c r="H19" s="11" t="s">
        <v>89</v>
      </c>
      <c r="I19" s="11" t="s">
        <v>80</v>
      </c>
      <c r="J19" s="11"/>
      <c r="K19" s="11">
        <v>250</v>
      </c>
      <c r="L19" s="83" t="s">
        <v>1018</v>
      </c>
      <c r="M19" s="8"/>
      <c r="N19" s="12" t="s">
        <v>90</v>
      </c>
      <c r="O19" s="561" t="s">
        <v>1305</v>
      </c>
      <c r="P19" s="10" t="s">
        <v>461</v>
      </c>
      <c r="Q19" s="11" t="s">
        <v>461</v>
      </c>
      <c r="R19" s="11" t="s">
        <v>461</v>
      </c>
      <c r="S19" s="11" t="s">
        <v>461</v>
      </c>
      <c r="T19" s="11" t="s">
        <v>461</v>
      </c>
      <c r="U19" s="11" t="s">
        <v>705</v>
      </c>
      <c r="V19" s="11" t="s">
        <v>705</v>
      </c>
      <c r="W19" s="11"/>
      <c r="X19" s="11"/>
      <c r="Y19" s="11"/>
      <c r="Z19" s="24"/>
      <c r="AA19" s="11"/>
      <c r="AB19" s="11"/>
      <c r="AC19" s="11"/>
      <c r="AD19" s="11"/>
      <c r="AE19" s="8"/>
      <c r="AF19" s="12" t="s">
        <v>1275</v>
      </c>
      <c r="AG19" s="10" t="s">
        <v>461</v>
      </c>
      <c r="AH19" s="11" t="s">
        <v>461</v>
      </c>
      <c r="AI19" s="11" t="s">
        <v>461</v>
      </c>
      <c r="AJ19" s="11" t="s">
        <v>461</v>
      </c>
      <c r="AK19" s="11" t="s">
        <v>461</v>
      </c>
      <c r="AL19" s="11"/>
      <c r="AM19" s="11"/>
      <c r="AN19" s="11"/>
      <c r="AO19" s="11"/>
      <c r="AP19" s="11"/>
      <c r="AQ19" s="11"/>
      <c r="AR19" s="11"/>
      <c r="AS19" s="11"/>
      <c r="AT19" s="11"/>
      <c r="AU19" s="8"/>
      <c r="AV19" s="8"/>
      <c r="AW19" s="8"/>
      <c r="AX19" s="147" t="s">
        <v>1263</v>
      </c>
    </row>
    <row r="20" spans="1:50" x14ac:dyDescent="0.15">
      <c r="A20" s="10">
        <v>5</v>
      </c>
      <c r="B20" s="11">
        <v>21</v>
      </c>
      <c r="C20" s="11" t="s">
        <v>77</v>
      </c>
      <c r="D20" s="11">
        <v>204</v>
      </c>
      <c r="E20" s="45"/>
      <c r="F20" s="9" t="s">
        <v>100</v>
      </c>
      <c r="G20" s="10">
        <v>6</v>
      </c>
      <c r="H20" s="11" t="s">
        <v>79</v>
      </c>
      <c r="I20" s="11" t="s">
        <v>101</v>
      </c>
      <c r="J20" s="11">
        <v>32</v>
      </c>
      <c r="K20" s="11">
        <v>30</v>
      </c>
      <c r="L20" s="11"/>
      <c r="M20" s="8"/>
      <c r="N20" s="12" t="s">
        <v>102</v>
      </c>
      <c r="O20" s="560" t="s">
        <v>1306</v>
      </c>
      <c r="P20" s="10" t="s">
        <v>461</v>
      </c>
      <c r="Q20" s="11" t="s">
        <v>461</v>
      </c>
      <c r="R20" s="11" t="s">
        <v>461</v>
      </c>
      <c r="S20" s="11" t="s">
        <v>461</v>
      </c>
      <c r="T20" s="11" t="s">
        <v>461</v>
      </c>
      <c r="U20" s="11" t="s">
        <v>705</v>
      </c>
      <c r="V20" s="11" t="s">
        <v>705</v>
      </c>
      <c r="W20" s="82" t="s">
        <v>707</v>
      </c>
      <c r="X20" s="11"/>
      <c r="Y20" s="11"/>
      <c r="Z20" s="11"/>
      <c r="AA20" s="11"/>
      <c r="AB20" s="11"/>
      <c r="AC20" s="11"/>
      <c r="AD20" s="11"/>
      <c r="AE20" s="8"/>
      <c r="AF20" s="12" t="s">
        <v>1275</v>
      </c>
      <c r="AG20" s="10" t="s">
        <v>461</v>
      </c>
      <c r="AH20" s="11" t="s">
        <v>461</v>
      </c>
      <c r="AI20" s="11" t="s">
        <v>461</v>
      </c>
      <c r="AJ20" s="11" t="s">
        <v>461</v>
      </c>
      <c r="AK20" s="11" t="s">
        <v>461</v>
      </c>
      <c r="AL20" s="11"/>
      <c r="AM20" s="11"/>
      <c r="AN20" s="11"/>
      <c r="AO20" s="11"/>
      <c r="AP20" s="11"/>
      <c r="AQ20" s="11"/>
      <c r="AR20" s="11"/>
      <c r="AS20" s="11"/>
      <c r="AT20" s="11"/>
      <c r="AU20" s="8"/>
      <c r="AV20" s="8"/>
      <c r="AW20" s="8"/>
      <c r="AX20" s="142"/>
    </row>
    <row r="21" spans="1:50" x14ac:dyDescent="0.15">
      <c r="A21" s="10">
        <v>70</v>
      </c>
      <c r="B21" s="11">
        <v>21</v>
      </c>
      <c r="C21" s="11" t="s">
        <v>77</v>
      </c>
      <c r="D21" s="11">
        <v>204</v>
      </c>
      <c r="E21" s="44" t="s">
        <v>567</v>
      </c>
      <c r="F21" s="9" t="s">
        <v>103</v>
      </c>
      <c r="G21" s="10">
        <v>6</v>
      </c>
      <c r="H21" s="11" t="s">
        <v>79</v>
      </c>
      <c r="I21" s="11" t="s">
        <v>101</v>
      </c>
      <c r="J21" s="11"/>
      <c r="K21" s="11">
        <v>30</v>
      </c>
      <c r="L21" s="11"/>
      <c r="M21" s="8"/>
      <c r="N21" s="12" t="s">
        <v>102</v>
      </c>
      <c r="O21" s="560" t="s">
        <v>1306</v>
      </c>
      <c r="P21" s="10" t="s">
        <v>461</v>
      </c>
      <c r="Q21" s="11" t="s">
        <v>461</v>
      </c>
      <c r="R21" s="11" t="s">
        <v>461</v>
      </c>
      <c r="S21" s="11" t="s">
        <v>461</v>
      </c>
      <c r="T21" s="11" t="s">
        <v>461</v>
      </c>
      <c r="U21" s="11" t="s">
        <v>705</v>
      </c>
      <c r="V21" s="11" t="s">
        <v>705</v>
      </c>
      <c r="W21" s="82" t="s">
        <v>707</v>
      </c>
      <c r="X21" s="11"/>
      <c r="Y21" s="11"/>
      <c r="Z21" s="24"/>
      <c r="AA21" s="11"/>
      <c r="AB21" s="11"/>
      <c r="AC21" s="11"/>
      <c r="AD21" s="11"/>
      <c r="AE21" s="8"/>
      <c r="AF21" s="12" t="s">
        <v>1275</v>
      </c>
      <c r="AG21" s="10" t="s">
        <v>461</v>
      </c>
      <c r="AH21" s="11" t="s">
        <v>461</v>
      </c>
      <c r="AI21" s="11" t="s">
        <v>461</v>
      </c>
      <c r="AJ21" s="11" t="s">
        <v>461</v>
      </c>
      <c r="AK21" s="11" t="s">
        <v>461</v>
      </c>
      <c r="AL21" s="11"/>
      <c r="AM21" s="11"/>
      <c r="AN21" s="11"/>
      <c r="AO21" s="11"/>
      <c r="AP21" s="11"/>
      <c r="AQ21" s="11"/>
      <c r="AR21" s="11"/>
      <c r="AS21" s="11"/>
      <c r="AT21" s="11"/>
      <c r="AU21" s="8"/>
      <c r="AV21" s="8"/>
      <c r="AW21" s="8"/>
      <c r="AX21" s="142"/>
    </row>
    <row r="22" spans="1:50" x14ac:dyDescent="0.15">
      <c r="A22" s="10">
        <v>6</v>
      </c>
      <c r="B22" s="11">
        <v>21</v>
      </c>
      <c r="C22" s="11" t="s">
        <v>77</v>
      </c>
      <c r="D22" s="11">
        <v>205</v>
      </c>
      <c r="E22" s="45"/>
      <c r="F22" s="9" t="s">
        <v>104</v>
      </c>
      <c r="G22" s="10">
        <v>6</v>
      </c>
      <c r="H22" s="11" t="s">
        <v>79</v>
      </c>
      <c r="I22" s="11" t="s">
        <v>101</v>
      </c>
      <c r="J22" s="11">
        <v>32</v>
      </c>
      <c r="K22" s="11">
        <v>40</v>
      </c>
      <c r="L22" s="11"/>
      <c r="M22" s="8"/>
      <c r="N22" s="9"/>
      <c r="O22" s="560" t="s">
        <v>1307</v>
      </c>
      <c r="P22" s="10" t="s">
        <v>461</v>
      </c>
      <c r="Q22" s="11" t="s">
        <v>461</v>
      </c>
      <c r="R22" s="11" t="s">
        <v>461</v>
      </c>
      <c r="S22" s="11" t="s">
        <v>461</v>
      </c>
      <c r="T22" s="11" t="s">
        <v>461</v>
      </c>
      <c r="U22" s="11" t="s">
        <v>705</v>
      </c>
      <c r="V22" s="11" t="s">
        <v>705</v>
      </c>
      <c r="W22" s="11"/>
      <c r="X22" s="11"/>
      <c r="Y22" s="11"/>
      <c r="Z22" s="11"/>
      <c r="AA22" s="11"/>
      <c r="AB22" s="11"/>
      <c r="AC22" s="11"/>
      <c r="AD22" s="11"/>
      <c r="AE22" s="8"/>
      <c r="AF22" s="12" t="s">
        <v>1275</v>
      </c>
      <c r="AG22" s="10" t="s">
        <v>461</v>
      </c>
      <c r="AH22" s="11" t="s">
        <v>461</v>
      </c>
      <c r="AI22" s="11" t="s">
        <v>461</v>
      </c>
      <c r="AJ22" s="11" t="s">
        <v>461</v>
      </c>
      <c r="AK22" s="11" t="s">
        <v>461</v>
      </c>
      <c r="AL22" s="11"/>
      <c r="AM22" s="11"/>
      <c r="AN22" s="11"/>
      <c r="AO22" s="11"/>
      <c r="AP22" s="11"/>
      <c r="AQ22" s="11"/>
      <c r="AR22" s="11"/>
      <c r="AS22" s="11"/>
      <c r="AT22" s="11"/>
      <c r="AU22" s="8"/>
      <c r="AV22" s="8"/>
      <c r="AW22" s="8"/>
      <c r="AX22" s="142">
        <v>2</v>
      </c>
    </row>
    <row r="23" spans="1:50" x14ac:dyDescent="0.15">
      <c r="A23" s="10">
        <v>49</v>
      </c>
      <c r="B23" s="11">
        <v>21</v>
      </c>
      <c r="C23" s="11" t="s">
        <v>77</v>
      </c>
      <c r="D23" s="11">
        <v>205</v>
      </c>
      <c r="E23" s="44" t="s">
        <v>568</v>
      </c>
      <c r="F23" s="9" t="s">
        <v>105</v>
      </c>
      <c r="G23" s="10">
        <v>6</v>
      </c>
      <c r="H23" s="11" t="s">
        <v>89</v>
      </c>
      <c r="I23" s="11" t="s">
        <v>101</v>
      </c>
      <c r="J23" s="11">
        <v>32</v>
      </c>
      <c r="K23" s="11">
        <v>100</v>
      </c>
      <c r="L23" s="83" t="s">
        <v>1018</v>
      </c>
      <c r="M23" s="8"/>
      <c r="N23" s="9"/>
      <c r="O23" s="560" t="s">
        <v>1307</v>
      </c>
      <c r="P23" s="10" t="s">
        <v>461</v>
      </c>
      <c r="Q23" s="11" t="s">
        <v>461</v>
      </c>
      <c r="R23" s="11" t="s">
        <v>461</v>
      </c>
      <c r="S23" s="11" t="s">
        <v>461</v>
      </c>
      <c r="T23" s="11" t="s">
        <v>461</v>
      </c>
      <c r="U23" s="11" t="s">
        <v>705</v>
      </c>
      <c r="V23" s="11" t="s">
        <v>705</v>
      </c>
      <c r="W23" s="11"/>
      <c r="X23" s="11"/>
      <c r="Y23" s="11"/>
      <c r="Z23" s="24"/>
      <c r="AA23" s="11"/>
      <c r="AB23" s="11"/>
      <c r="AC23" s="11"/>
      <c r="AD23" s="11"/>
      <c r="AE23" s="8"/>
      <c r="AF23" s="12" t="s">
        <v>1275</v>
      </c>
      <c r="AG23" s="10" t="s">
        <v>461</v>
      </c>
      <c r="AH23" s="11" t="s">
        <v>461</v>
      </c>
      <c r="AI23" s="11" t="s">
        <v>461</v>
      </c>
      <c r="AJ23" s="11" t="s">
        <v>461</v>
      </c>
      <c r="AK23" s="11" t="s">
        <v>461</v>
      </c>
      <c r="AL23" s="11"/>
      <c r="AM23" s="11"/>
      <c r="AN23" s="11"/>
      <c r="AO23" s="11"/>
      <c r="AP23" s="11"/>
      <c r="AQ23" s="11"/>
      <c r="AR23" s="11"/>
      <c r="AS23" s="11"/>
      <c r="AT23" s="11"/>
      <c r="AU23" s="8"/>
      <c r="AV23" s="8"/>
      <c r="AW23" s="8"/>
      <c r="AX23" s="142">
        <v>2</v>
      </c>
    </row>
    <row r="24" spans="1:50" x14ac:dyDescent="0.15">
      <c r="A24" s="10">
        <v>50</v>
      </c>
      <c r="B24" s="11">
        <v>21</v>
      </c>
      <c r="C24" s="11" t="s">
        <v>77</v>
      </c>
      <c r="D24" s="11">
        <v>205</v>
      </c>
      <c r="E24" s="44" t="s">
        <v>569</v>
      </c>
      <c r="F24" s="9" t="s">
        <v>106</v>
      </c>
      <c r="G24" s="10">
        <v>6</v>
      </c>
      <c r="H24" s="11" t="s">
        <v>89</v>
      </c>
      <c r="I24" s="11" t="s">
        <v>101</v>
      </c>
      <c r="J24" s="11"/>
      <c r="K24" s="11">
        <v>170</v>
      </c>
      <c r="L24" s="83" t="s">
        <v>1018</v>
      </c>
      <c r="M24" s="8"/>
      <c r="N24" s="9"/>
      <c r="O24" s="560" t="s">
        <v>1307</v>
      </c>
      <c r="P24" s="10" t="s">
        <v>461</v>
      </c>
      <c r="Q24" s="11" t="s">
        <v>461</v>
      </c>
      <c r="R24" s="11" t="s">
        <v>461</v>
      </c>
      <c r="S24" s="11" t="s">
        <v>461</v>
      </c>
      <c r="T24" s="11" t="s">
        <v>461</v>
      </c>
      <c r="U24" s="11" t="s">
        <v>705</v>
      </c>
      <c r="V24" s="11" t="s">
        <v>705</v>
      </c>
      <c r="W24" s="11"/>
      <c r="X24" s="11"/>
      <c r="Y24" s="11"/>
      <c r="Z24" s="11"/>
      <c r="AA24" s="11"/>
      <c r="AB24" s="11"/>
      <c r="AC24" s="11"/>
      <c r="AD24" s="11"/>
      <c r="AE24" s="8"/>
      <c r="AF24" s="12" t="s">
        <v>1275</v>
      </c>
      <c r="AG24" s="10" t="s">
        <v>461</v>
      </c>
      <c r="AH24" s="11" t="s">
        <v>461</v>
      </c>
      <c r="AI24" s="11" t="s">
        <v>461</v>
      </c>
      <c r="AJ24" s="11" t="s">
        <v>461</v>
      </c>
      <c r="AK24" s="11" t="s">
        <v>461</v>
      </c>
      <c r="AL24" s="11"/>
      <c r="AM24" s="11"/>
      <c r="AN24" s="11"/>
      <c r="AO24" s="11"/>
      <c r="AP24" s="11"/>
      <c r="AQ24" s="11"/>
      <c r="AR24" s="11"/>
      <c r="AS24" s="11"/>
      <c r="AT24" s="11"/>
      <c r="AU24" s="8"/>
      <c r="AV24" s="8"/>
      <c r="AW24" s="8"/>
      <c r="AX24" s="142">
        <v>2</v>
      </c>
    </row>
    <row r="25" spans="1:50" x14ac:dyDescent="0.15">
      <c r="A25" s="10">
        <v>51</v>
      </c>
      <c r="B25" s="11">
        <v>21</v>
      </c>
      <c r="C25" s="11" t="s">
        <v>77</v>
      </c>
      <c r="D25" s="11">
        <v>205</v>
      </c>
      <c r="E25" s="44" t="s">
        <v>569</v>
      </c>
      <c r="F25" s="9" t="s">
        <v>107</v>
      </c>
      <c r="G25" s="10">
        <v>6</v>
      </c>
      <c r="H25" s="11" t="s">
        <v>89</v>
      </c>
      <c r="I25" s="11" t="s">
        <v>101</v>
      </c>
      <c r="J25" s="11">
        <v>32</v>
      </c>
      <c r="K25" s="11">
        <v>60</v>
      </c>
      <c r="L25" s="11"/>
      <c r="M25" s="8"/>
      <c r="N25" s="9"/>
      <c r="O25" s="560" t="s">
        <v>1307</v>
      </c>
      <c r="P25" s="10" t="s">
        <v>461</v>
      </c>
      <c r="Q25" s="11" t="s">
        <v>461</v>
      </c>
      <c r="R25" s="11" t="s">
        <v>461</v>
      </c>
      <c r="S25" s="11" t="s">
        <v>461</v>
      </c>
      <c r="T25" s="11" t="s">
        <v>461</v>
      </c>
      <c r="U25" s="11" t="s">
        <v>705</v>
      </c>
      <c r="V25" s="11" t="s">
        <v>705</v>
      </c>
      <c r="W25" s="11"/>
      <c r="X25" s="11"/>
      <c r="Y25" s="11"/>
      <c r="Z25" s="11"/>
      <c r="AA25" s="11"/>
      <c r="AB25" s="11"/>
      <c r="AC25" s="11"/>
      <c r="AD25" s="11"/>
      <c r="AE25" s="8"/>
      <c r="AF25" s="12" t="s">
        <v>1275</v>
      </c>
      <c r="AG25" s="10" t="s">
        <v>461</v>
      </c>
      <c r="AH25" s="11" t="s">
        <v>461</v>
      </c>
      <c r="AI25" s="11" t="s">
        <v>461</v>
      </c>
      <c r="AJ25" s="11" t="s">
        <v>461</v>
      </c>
      <c r="AK25" s="11" t="s">
        <v>461</v>
      </c>
      <c r="AL25" s="11"/>
      <c r="AM25" s="11"/>
      <c r="AN25" s="11"/>
      <c r="AO25" s="11"/>
      <c r="AP25" s="11"/>
      <c r="AQ25" s="11"/>
      <c r="AR25" s="11"/>
      <c r="AS25" s="11"/>
      <c r="AT25" s="11"/>
      <c r="AU25" s="8"/>
      <c r="AV25" s="8"/>
      <c r="AW25" s="8"/>
      <c r="AX25" s="142">
        <v>2</v>
      </c>
    </row>
    <row r="26" spans="1:50" x14ac:dyDescent="0.15">
      <c r="A26" s="10">
        <v>52</v>
      </c>
      <c r="B26" s="11">
        <v>21</v>
      </c>
      <c r="C26" s="11" t="s">
        <v>77</v>
      </c>
      <c r="D26" s="11">
        <v>205</v>
      </c>
      <c r="E26" s="44" t="s">
        <v>569</v>
      </c>
      <c r="F26" s="9" t="s">
        <v>108</v>
      </c>
      <c r="G26" s="10">
        <v>6</v>
      </c>
      <c r="H26" s="11" t="s">
        <v>79</v>
      </c>
      <c r="I26" s="11" t="s">
        <v>101</v>
      </c>
      <c r="J26" s="11"/>
      <c r="K26" s="11">
        <v>40</v>
      </c>
      <c r="L26" s="11"/>
      <c r="M26" s="8"/>
      <c r="N26" s="9"/>
      <c r="O26" s="560" t="s">
        <v>1307</v>
      </c>
      <c r="P26" s="10" t="s">
        <v>461</v>
      </c>
      <c r="Q26" s="11" t="s">
        <v>461</v>
      </c>
      <c r="R26" s="11" t="s">
        <v>461</v>
      </c>
      <c r="S26" s="11" t="s">
        <v>461</v>
      </c>
      <c r="T26" s="11" t="s">
        <v>461</v>
      </c>
      <c r="U26" s="11" t="s">
        <v>705</v>
      </c>
      <c r="V26" s="11" t="s">
        <v>705</v>
      </c>
      <c r="W26" s="11"/>
      <c r="X26" s="11"/>
      <c r="Y26" s="11"/>
      <c r="Z26" s="11"/>
      <c r="AA26" s="11"/>
      <c r="AB26" s="11"/>
      <c r="AC26" s="11"/>
      <c r="AD26" s="11"/>
      <c r="AE26" s="8"/>
      <c r="AF26" s="12" t="s">
        <v>1275</v>
      </c>
      <c r="AG26" s="10" t="s">
        <v>461</v>
      </c>
      <c r="AH26" s="11" t="s">
        <v>461</v>
      </c>
      <c r="AI26" s="11" t="s">
        <v>461</v>
      </c>
      <c r="AJ26" s="11" t="s">
        <v>461</v>
      </c>
      <c r="AK26" s="11" t="s">
        <v>461</v>
      </c>
      <c r="AL26" s="11"/>
      <c r="AM26" s="11"/>
      <c r="AN26" s="11"/>
      <c r="AO26" s="11"/>
      <c r="AP26" s="11"/>
      <c r="AQ26" s="11"/>
      <c r="AR26" s="11"/>
      <c r="AS26" s="11"/>
      <c r="AT26" s="11"/>
      <c r="AU26" s="8"/>
      <c r="AV26" s="8"/>
      <c r="AW26" s="8"/>
      <c r="AX26" s="142">
        <v>2</v>
      </c>
    </row>
    <row r="27" spans="1:50" x14ac:dyDescent="0.15">
      <c r="A27" s="10">
        <v>53</v>
      </c>
      <c r="B27" s="11">
        <v>21</v>
      </c>
      <c r="C27" s="11" t="s">
        <v>77</v>
      </c>
      <c r="D27" s="11">
        <v>205</v>
      </c>
      <c r="E27" s="44" t="s">
        <v>569</v>
      </c>
      <c r="F27" s="9" t="s">
        <v>109</v>
      </c>
      <c r="G27" s="10">
        <v>6</v>
      </c>
      <c r="H27" s="11" t="s">
        <v>89</v>
      </c>
      <c r="I27" s="11" t="s">
        <v>110</v>
      </c>
      <c r="J27" s="11"/>
      <c r="K27" s="11">
        <v>80</v>
      </c>
      <c r="L27" s="11"/>
      <c r="M27" s="8"/>
      <c r="N27" s="9"/>
      <c r="O27" s="560" t="s">
        <v>1307</v>
      </c>
      <c r="P27" s="10" t="s">
        <v>461</v>
      </c>
      <c r="Q27" s="11" t="s">
        <v>461</v>
      </c>
      <c r="R27" s="11" t="s">
        <v>461</v>
      </c>
      <c r="S27" s="11" t="s">
        <v>461</v>
      </c>
      <c r="T27" s="11" t="s">
        <v>461</v>
      </c>
      <c r="U27" s="11" t="s">
        <v>705</v>
      </c>
      <c r="V27" s="11" t="s">
        <v>705</v>
      </c>
      <c r="W27" s="11"/>
      <c r="X27" s="11"/>
      <c r="Y27" s="11"/>
      <c r="Z27" s="11"/>
      <c r="AA27" s="11"/>
      <c r="AB27" s="11"/>
      <c r="AC27" s="11"/>
      <c r="AD27" s="11"/>
      <c r="AE27" s="8"/>
      <c r="AF27" s="12" t="s">
        <v>1275</v>
      </c>
      <c r="AG27" s="10" t="s">
        <v>461</v>
      </c>
      <c r="AH27" s="11" t="s">
        <v>461</v>
      </c>
      <c r="AI27" s="11" t="s">
        <v>461</v>
      </c>
      <c r="AJ27" s="11" t="s">
        <v>461</v>
      </c>
      <c r="AK27" s="11" t="s">
        <v>461</v>
      </c>
      <c r="AL27" s="11"/>
      <c r="AM27" s="11"/>
      <c r="AN27" s="11"/>
      <c r="AO27" s="11"/>
      <c r="AP27" s="11"/>
      <c r="AQ27" s="11"/>
      <c r="AR27" s="11"/>
      <c r="AS27" s="11"/>
      <c r="AT27" s="11"/>
      <c r="AU27" s="8"/>
      <c r="AV27" s="8"/>
      <c r="AW27" s="8"/>
      <c r="AX27" s="142">
        <v>2</v>
      </c>
    </row>
    <row r="28" spans="1:50" x14ac:dyDescent="0.15">
      <c r="A28" s="10">
        <v>7</v>
      </c>
      <c r="B28" s="11">
        <v>21</v>
      </c>
      <c r="C28" s="11" t="s">
        <v>77</v>
      </c>
      <c r="D28" s="11">
        <v>206</v>
      </c>
      <c r="E28" s="45"/>
      <c r="F28" s="9" t="s">
        <v>111</v>
      </c>
      <c r="G28" s="10">
        <v>5</v>
      </c>
      <c r="H28" s="11" t="s">
        <v>89</v>
      </c>
      <c r="I28" s="11" t="s">
        <v>110</v>
      </c>
      <c r="J28" s="11"/>
      <c r="K28" s="11">
        <v>30</v>
      </c>
      <c r="L28" s="11"/>
      <c r="M28" s="8"/>
      <c r="N28" s="9"/>
      <c r="O28" s="560" t="s">
        <v>1306</v>
      </c>
      <c r="P28" s="10" t="s">
        <v>461</v>
      </c>
      <c r="Q28" s="11" t="s">
        <v>461</v>
      </c>
      <c r="R28" s="11" t="s">
        <v>461</v>
      </c>
      <c r="S28" s="11" t="s">
        <v>461</v>
      </c>
      <c r="T28" s="11" t="s">
        <v>461</v>
      </c>
      <c r="U28" s="11" t="s">
        <v>705</v>
      </c>
      <c r="V28" s="11" t="s">
        <v>705</v>
      </c>
      <c r="W28" s="11"/>
      <c r="X28" s="11"/>
      <c r="Y28" s="11"/>
      <c r="Z28" s="11"/>
      <c r="AA28" s="11"/>
      <c r="AB28" s="11"/>
      <c r="AC28" s="11"/>
      <c r="AD28" s="11"/>
      <c r="AE28" s="8"/>
      <c r="AF28" s="12" t="s">
        <v>1275</v>
      </c>
      <c r="AG28" s="10" t="s">
        <v>461</v>
      </c>
      <c r="AH28" s="11" t="s">
        <v>461</v>
      </c>
      <c r="AI28" s="11" t="s">
        <v>461</v>
      </c>
      <c r="AJ28" s="11" t="s">
        <v>461</v>
      </c>
      <c r="AK28" s="11" t="s">
        <v>461</v>
      </c>
      <c r="AL28" s="11"/>
      <c r="AM28" s="11"/>
      <c r="AN28" s="11"/>
      <c r="AO28" s="11"/>
      <c r="AP28" s="11"/>
      <c r="AQ28" s="11"/>
      <c r="AR28" s="11"/>
      <c r="AS28" s="11"/>
      <c r="AT28" s="11"/>
      <c r="AU28" s="8"/>
      <c r="AV28" s="8"/>
      <c r="AW28" s="8"/>
      <c r="AX28" s="147" t="s">
        <v>1264</v>
      </c>
    </row>
    <row r="29" spans="1:50" x14ac:dyDescent="0.15">
      <c r="A29" s="10">
        <v>71</v>
      </c>
      <c r="B29" s="11">
        <v>21</v>
      </c>
      <c r="C29" s="11" t="s">
        <v>77</v>
      </c>
      <c r="D29" s="11">
        <v>206</v>
      </c>
      <c r="E29" s="44" t="s">
        <v>570</v>
      </c>
      <c r="F29" s="9" t="s">
        <v>112</v>
      </c>
      <c r="G29" s="10">
        <v>4</v>
      </c>
      <c r="H29" s="11" t="s">
        <v>89</v>
      </c>
      <c r="I29" s="11" t="s">
        <v>101</v>
      </c>
      <c r="J29" s="11"/>
      <c r="K29" s="11">
        <v>50</v>
      </c>
      <c r="L29" s="11"/>
      <c r="M29" s="8"/>
      <c r="N29" s="9"/>
      <c r="O29" s="560" t="s">
        <v>1306</v>
      </c>
      <c r="P29" s="10" t="s">
        <v>461</v>
      </c>
      <c r="Q29" s="11" t="s">
        <v>461</v>
      </c>
      <c r="R29" s="11" t="s">
        <v>461</v>
      </c>
      <c r="S29" s="11" t="s">
        <v>461</v>
      </c>
      <c r="T29" s="11" t="s">
        <v>461</v>
      </c>
      <c r="U29" s="11" t="s">
        <v>705</v>
      </c>
      <c r="V29" s="11" t="s">
        <v>705</v>
      </c>
      <c r="W29" s="11"/>
      <c r="X29" s="11"/>
      <c r="Y29" s="11"/>
      <c r="Z29" s="11"/>
      <c r="AA29" s="11"/>
      <c r="AB29" s="11"/>
      <c r="AC29" s="11"/>
      <c r="AD29" s="11"/>
      <c r="AE29" s="8"/>
      <c r="AF29" s="12" t="s">
        <v>1275</v>
      </c>
      <c r="AG29" s="10" t="s">
        <v>461</v>
      </c>
      <c r="AH29" s="11" t="s">
        <v>461</v>
      </c>
      <c r="AI29" s="11" t="s">
        <v>461</v>
      </c>
      <c r="AJ29" s="11" t="s">
        <v>461</v>
      </c>
      <c r="AK29" s="11" t="s">
        <v>461</v>
      </c>
      <c r="AL29" s="11"/>
      <c r="AM29" s="11"/>
      <c r="AN29" s="11"/>
      <c r="AO29" s="11"/>
      <c r="AP29" s="11"/>
      <c r="AQ29" s="11"/>
      <c r="AR29" s="11"/>
      <c r="AS29" s="11"/>
      <c r="AT29" s="11"/>
      <c r="AU29" s="8"/>
      <c r="AV29" s="8"/>
      <c r="AW29" s="8"/>
      <c r="AX29" s="147" t="s">
        <v>1264</v>
      </c>
    </row>
    <row r="30" spans="1:50" x14ac:dyDescent="0.15">
      <c r="A30" s="10">
        <v>72</v>
      </c>
      <c r="B30" s="11">
        <v>21</v>
      </c>
      <c r="C30" s="11" t="s">
        <v>77</v>
      </c>
      <c r="D30" s="11">
        <v>206</v>
      </c>
      <c r="E30" s="44" t="s">
        <v>570</v>
      </c>
      <c r="F30" s="9" t="s">
        <v>113</v>
      </c>
      <c r="G30" s="10">
        <v>4</v>
      </c>
      <c r="H30" s="11" t="s">
        <v>89</v>
      </c>
      <c r="I30" s="11" t="s">
        <v>101</v>
      </c>
      <c r="J30" s="11"/>
      <c r="K30" s="11">
        <v>60</v>
      </c>
      <c r="L30" s="11"/>
      <c r="M30" s="8"/>
      <c r="N30" s="9"/>
      <c r="O30" s="560" t="s">
        <v>1306</v>
      </c>
      <c r="P30" s="10" t="s">
        <v>461</v>
      </c>
      <c r="Q30" s="11" t="s">
        <v>461</v>
      </c>
      <c r="R30" s="11" t="s">
        <v>461</v>
      </c>
      <c r="S30" s="11" t="s">
        <v>461</v>
      </c>
      <c r="T30" s="11" t="s">
        <v>461</v>
      </c>
      <c r="U30" s="11" t="s">
        <v>705</v>
      </c>
      <c r="V30" s="11" t="s">
        <v>705</v>
      </c>
      <c r="W30" s="11"/>
      <c r="X30" s="11"/>
      <c r="Y30" s="11"/>
      <c r="Z30" s="11"/>
      <c r="AA30" s="11"/>
      <c r="AB30" s="11"/>
      <c r="AC30" s="11"/>
      <c r="AD30" s="11"/>
      <c r="AE30" s="8"/>
      <c r="AF30" s="12" t="s">
        <v>1275</v>
      </c>
      <c r="AG30" s="10" t="s">
        <v>461</v>
      </c>
      <c r="AH30" s="11" t="s">
        <v>461</v>
      </c>
      <c r="AI30" s="11" t="s">
        <v>461</v>
      </c>
      <c r="AJ30" s="11" t="s">
        <v>461</v>
      </c>
      <c r="AK30" s="11" t="s">
        <v>461</v>
      </c>
      <c r="AL30" s="11"/>
      <c r="AM30" s="11"/>
      <c r="AN30" s="11"/>
      <c r="AO30" s="11"/>
      <c r="AP30" s="11"/>
      <c r="AQ30" s="11"/>
      <c r="AR30" s="11"/>
      <c r="AS30" s="11"/>
      <c r="AT30" s="11"/>
      <c r="AU30" s="8"/>
      <c r="AV30" s="8"/>
      <c r="AW30" s="8"/>
      <c r="AX30" s="147" t="s">
        <v>1264</v>
      </c>
    </row>
    <row r="31" spans="1:50" x14ac:dyDescent="0.15">
      <c r="A31" s="10">
        <v>73</v>
      </c>
      <c r="B31" s="11">
        <v>21</v>
      </c>
      <c r="C31" s="11" t="s">
        <v>77</v>
      </c>
      <c r="D31" s="11">
        <v>206</v>
      </c>
      <c r="E31" s="44" t="s">
        <v>570</v>
      </c>
      <c r="F31" s="9" t="s">
        <v>114</v>
      </c>
      <c r="G31" s="10">
        <v>4</v>
      </c>
      <c r="H31" s="11" t="s">
        <v>89</v>
      </c>
      <c r="I31" s="11" t="s">
        <v>110</v>
      </c>
      <c r="J31" s="11"/>
      <c r="K31" s="11">
        <v>70</v>
      </c>
      <c r="L31" s="11"/>
      <c r="M31" s="8"/>
      <c r="N31" s="9"/>
      <c r="O31" s="560" t="s">
        <v>1306</v>
      </c>
      <c r="P31" s="10" t="s">
        <v>461</v>
      </c>
      <c r="Q31" s="11" t="s">
        <v>461</v>
      </c>
      <c r="R31" s="11" t="s">
        <v>461</v>
      </c>
      <c r="S31" s="11" t="s">
        <v>461</v>
      </c>
      <c r="T31" s="11" t="s">
        <v>461</v>
      </c>
      <c r="U31" s="11" t="s">
        <v>705</v>
      </c>
      <c r="V31" s="11" t="s">
        <v>705</v>
      </c>
      <c r="W31" s="11"/>
      <c r="X31" s="11"/>
      <c r="Y31" s="11"/>
      <c r="Z31" s="11"/>
      <c r="AA31" s="11"/>
      <c r="AB31" s="11"/>
      <c r="AC31" s="11"/>
      <c r="AD31" s="11"/>
      <c r="AE31" s="8"/>
      <c r="AF31" s="12" t="s">
        <v>1275</v>
      </c>
      <c r="AG31" s="10" t="s">
        <v>461</v>
      </c>
      <c r="AH31" s="11" t="s">
        <v>461</v>
      </c>
      <c r="AI31" s="11" t="s">
        <v>461</v>
      </c>
      <c r="AJ31" s="11" t="s">
        <v>461</v>
      </c>
      <c r="AK31" s="11" t="s">
        <v>461</v>
      </c>
      <c r="AL31" s="11"/>
      <c r="AM31" s="11"/>
      <c r="AN31" s="11"/>
      <c r="AO31" s="11"/>
      <c r="AP31" s="11"/>
      <c r="AQ31" s="11"/>
      <c r="AR31" s="11"/>
      <c r="AS31" s="11"/>
      <c r="AT31" s="11"/>
      <c r="AU31" s="8"/>
      <c r="AV31" s="8"/>
      <c r="AW31" s="8"/>
      <c r="AX31" s="147" t="s">
        <v>1264</v>
      </c>
    </row>
    <row r="32" spans="1:50" x14ac:dyDescent="0.15">
      <c r="A32" s="10">
        <v>74</v>
      </c>
      <c r="B32" s="11">
        <v>21</v>
      </c>
      <c r="C32" s="11" t="s">
        <v>77</v>
      </c>
      <c r="D32" s="11">
        <v>206</v>
      </c>
      <c r="E32" s="44" t="s">
        <v>570</v>
      </c>
      <c r="F32" s="9" t="s">
        <v>115</v>
      </c>
      <c r="G32" s="10">
        <v>4</v>
      </c>
      <c r="H32" s="11" t="s">
        <v>89</v>
      </c>
      <c r="I32" s="11" t="s">
        <v>101</v>
      </c>
      <c r="J32" s="11"/>
      <c r="K32" s="11">
        <v>60</v>
      </c>
      <c r="L32" s="11"/>
      <c r="M32" s="8"/>
      <c r="N32" s="9"/>
      <c r="O32" s="560" t="s">
        <v>1306</v>
      </c>
      <c r="P32" s="10" t="s">
        <v>461</v>
      </c>
      <c r="Q32" s="11" t="s">
        <v>461</v>
      </c>
      <c r="R32" s="11" t="s">
        <v>461</v>
      </c>
      <c r="S32" s="11" t="s">
        <v>461</v>
      </c>
      <c r="T32" s="11" t="s">
        <v>461</v>
      </c>
      <c r="U32" s="11" t="s">
        <v>705</v>
      </c>
      <c r="V32" s="11" t="s">
        <v>705</v>
      </c>
      <c r="W32" s="11"/>
      <c r="X32" s="11"/>
      <c r="Y32" s="11"/>
      <c r="Z32" s="11"/>
      <c r="AA32" s="11"/>
      <c r="AB32" s="11"/>
      <c r="AC32" s="11"/>
      <c r="AD32" s="11"/>
      <c r="AE32" s="8"/>
      <c r="AF32" s="12" t="s">
        <v>1275</v>
      </c>
      <c r="AG32" s="10" t="s">
        <v>461</v>
      </c>
      <c r="AH32" s="11" t="s">
        <v>461</v>
      </c>
      <c r="AI32" s="11" t="s">
        <v>461</v>
      </c>
      <c r="AJ32" s="11" t="s">
        <v>461</v>
      </c>
      <c r="AK32" s="11" t="s">
        <v>461</v>
      </c>
      <c r="AL32" s="11"/>
      <c r="AM32" s="11"/>
      <c r="AN32" s="11"/>
      <c r="AO32" s="11"/>
      <c r="AP32" s="11"/>
      <c r="AQ32" s="11"/>
      <c r="AR32" s="11"/>
      <c r="AS32" s="11"/>
      <c r="AT32" s="11"/>
      <c r="AU32" s="8"/>
      <c r="AV32" s="8"/>
      <c r="AW32" s="8"/>
      <c r="AX32" s="147" t="s">
        <v>1264</v>
      </c>
    </row>
    <row r="33" spans="1:50" x14ac:dyDescent="0.15">
      <c r="A33" s="10">
        <v>75</v>
      </c>
      <c r="B33" s="11">
        <v>21</v>
      </c>
      <c r="C33" s="11" t="s">
        <v>77</v>
      </c>
      <c r="D33" s="11">
        <v>206</v>
      </c>
      <c r="E33" s="44" t="s">
        <v>570</v>
      </c>
      <c r="F33" s="9" t="s">
        <v>116</v>
      </c>
      <c r="G33" s="10">
        <v>4</v>
      </c>
      <c r="H33" s="11" t="s">
        <v>89</v>
      </c>
      <c r="I33" s="11" t="s">
        <v>101</v>
      </c>
      <c r="J33" s="11"/>
      <c r="K33" s="11">
        <v>50</v>
      </c>
      <c r="L33" s="11"/>
      <c r="M33" s="8"/>
      <c r="N33" s="9"/>
      <c r="O33" s="560" t="s">
        <v>1306</v>
      </c>
      <c r="P33" s="10" t="s">
        <v>461</v>
      </c>
      <c r="Q33" s="11" t="s">
        <v>461</v>
      </c>
      <c r="R33" s="11" t="s">
        <v>461</v>
      </c>
      <c r="S33" s="11" t="s">
        <v>461</v>
      </c>
      <c r="T33" s="11" t="s">
        <v>461</v>
      </c>
      <c r="U33" s="11" t="s">
        <v>705</v>
      </c>
      <c r="V33" s="11" t="s">
        <v>705</v>
      </c>
      <c r="W33" s="11"/>
      <c r="X33" s="11"/>
      <c r="Y33" s="11"/>
      <c r="Z33" s="11"/>
      <c r="AA33" s="11"/>
      <c r="AB33" s="11"/>
      <c r="AC33" s="11"/>
      <c r="AD33" s="11"/>
      <c r="AE33" s="8"/>
      <c r="AF33" s="12" t="s">
        <v>1275</v>
      </c>
      <c r="AG33" s="10" t="s">
        <v>461</v>
      </c>
      <c r="AH33" s="11" t="s">
        <v>461</v>
      </c>
      <c r="AI33" s="11" t="s">
        <v>461</v>
      </c>
      <c r="AJ33" s="11" t="s">
        <v>461</v>
      </c>
      <c r="AK33" s="11" t="s">
        <v>461</v>
      </c>
      <c r="AL33" s="11"/>
      <c r="AM33" s="11"/>
      <c r="AN33" s="11"/>
      <c r="AO33" s="11"/>
      <c r="AP33" s="11"/>
      <c r="AQ33" s="11"/>
      <c r="AR33" s="11"/>
      <c r="AS33" s="11"/>
      <c r="AT33" s="11"/>
      <c r="AU33" s="8"/>
      <c r="AV33" s="8"/>
      <c r="AW33" s="8"/>
      <c r="AX33" s="147" t="s">
        <v>1264</v>
      </c>
    </row>
    <row r="34" spans="1:50" x14ac:dyDescent="0.15">
      <c r="A34" s="10">
        <v>76</v>
      </c>
      <c r="B34" s="11">
        <v>21</v>
      </c>
      <c r="C34" s="11" t="s">
        <v>77</v>
      </c>
      <c r="D34" s="11">
        <v>206</v>
      </c>
      <c r="E34" s="44" t="s">
        <v>570</v>
      </c>
      <c r="F34" s="9" t="s">
        <v>117</v>
      </c>
      <c r="G34" s="10">
        <v>4</v>
      </c>
      <c r="H34" s="11" t="s">
        <v>79</v>
      </c>
      <c r="I34" s="11" t="s">
        <v>101</v>
      </c>
      <c r="J34" s="11"/>
      <c r="K34" s="11">
        <v>40</v>
      </c>
      <c r="L34" s="11"/>
      <c r="M34" s="8"/>
      <c r="N34" s="9"/>
      <c r="O34" s="560" t="s">
        <v>1306</v>
      </c>
      <c r="P34" s="10" t="s">
        <v>461</v>
      </c>
      <c r="Q34" s="11" t="s">
        <v>461</v>
      </c>
      <c r="R34" s="11" t="s">
        <v>461</v>
      </c>
      <c r="S34" s="11" t="s">
        <v>461</v>
      </c>
      <c r="T34" s="11" t="s">
        <v>461</v>
      </c>
      <c r="U34" s="11" t="s">
        <v>705</v>
      </c>
      <c r="V34" s="11" t="s">
        <v>705</v>
      </c>
      <c r="W34" s="11"/>
      <c r="X34" s="11"/>
      <c r="Y34" s="11"/>
      <c r="Z34" s="11"/>
      <c r="AA34" s="11"/>
      <c r="AB34" s="11"/>
      <c r="AC34" s="11"/>
      <c r="AD34" s="11"/>
      <c r="AE34" s="8"/>
      <c r="AF34" s="12" t="s">
        <v>1275</v>
      </c>
      <c r="AG34" s="10" t="s">
        <v>461</v>
      </c>
      <c r="AH34" s="11" t="s">
        <v>461</v>
      </c>
      <c r="AI34" s="11" t="s">
        <v>461</v>
      </c>
      <c r="AJ34" s="11" t="s">
        <v>461</v>
      </c>
      <c r="AK34" s="11" t="s">
        <v>461</v>
      </c>
      <c r="AL34" s="11"/>
      <c r="AM34" s="11"/>
      <c r="AN34" s="11"/>
      <c r="AO34" s="11"/>
      <c r="AP34" s="11"/>
      <c r="AQ34" s="11"/>
      <c r="AR34" s="11"/>
      <c r="AS34" s="11"/>
      <c r="AT34" s="11"/>
      <c r="AU34" s="8"/>
      <c r="AV34" s="8"/>
      <c r="AW34" s="8"/>
      <c r="AX34" s="147" t="s">
        <v>1264</v>
      </c>
    </row>
    <row r="35" spans="1:50" x14ac:dyDescent="0.15">
      <c r="A35" s="10">
        <v>101</v>
      </c>
      <c r="B35" s="11">
        <v>21</v>
      </c>
      <c r="C35" s="11" t="s">
        <v>77</v>
      </c>
      <c r="D35" s="11">
        <v>206</v>
      </c>
      <c r="E35" s="44"/>
      <c r="F35" s="54" t="s">
        <v>622</v>
      </c>
      <c r="G35" s="55">
        <v>4</v>
      </c>
      <c r="H35" s="56" t="s">
        <v>623</v>
      </c>
      <c r="I35" s="56" t="s">
        <v>624</v>
      </c>
      <c r="J35" s="56"/>
      <c r="K35" s="56">
        <v>70</v>
      </c>
      <c r="L35" s="56"/>
      <c r="M35" s="57"/>
      <c r="N35" s="58"/>
      <c r="O35" s="560" t="s">
        <v>1306</v>
      </c>
      <c r="P35" s="55" t="s">
        <v>461</v>
      </c>
      <c r="Q35" s="57" t="s">
        <v>461</v>
      </c>
      <c r="R35" s="57" t="s">
        <v>461</v>
      </c>
      <c r="S35" s="57" t="s">
        <v>461</v>
      </c>
      <c r="T35" s="57" t="s">
        <v>461</v>
      </c>
      <c r="U35" s="57" t="s">
        <v>705</v>
      </c>
      <c r="V35" s="57" t="s">
        <v>705</v>
      </c>
      <c r="W35" s="57"/>
      <c r="X35" s="57"/>
      <c r="Y35" s="57"/>
      <c r="Z35" s="57"/>
      <c r="AA35" s="11"/>
      <c r="AB35" s="11"/>
      <c r="AC35" s="11"/>
      <c r="AD35" s="11"/>
      <c r="AE35" s="8"/>
      <c r="AF35" s="12" t="s">
        <v>1275</v>
      </c>
      <c r="AG35" s="55" t="s">
        <v>461</v>
      </c>
      <c r="AH35" s="57" t="s">
        <v>461</v>
      </c>
      <c r="AI35" s="57" t="s">
        <v>461</v>
      </c>
      <c r="AJ35" s="57" t="s">
        <v>461</v>
      </c>
      <c r="AK35" s="57" t="s">
        <v>461</v>
      </c>
      <c r="AL35" s="57"/>
      <c r="AM35" s="57"/>
      <c r="AN35" s="57"/>
      <c r="AO35" s="57"/>
      <c r="AP35" s="57"/>
      <c r="AQ35" s="57"/>
      <c r="AR35" s="57"/>
      <c r="AS35" s="11"/>
      <c r="AT35" s="11"/>
      <c r="AU35" s="8"/>
      <c r="AV35" s="8"/>
      <c r="AW35" s="8"/>
      <c r="AX35" s="147" t="s">
        <v>1264</v>
      </c>
    </row>
    <row r="36" spans="1:50" x14ac:dyDescent="0.15">
      <c r="A36" s="10">
        <v>8</v>
      </c>
      <c r="B36" s="11">
        <v>21</v>
      </c>
      <c r="C36" s="11" t="s">
        <v>77</v>
      </c>
      <c r="D36" s="11">
        <v>207</v>
      </c>
      <c r="E36" s="45"/>
      <c r="F36" s="9" t="s">
        <v>118</v>
      </c>
      <c r="G36" s="10">
        <v>5</v>
      </c>
      <c r="H36" s="11" t="s">
        <v>89</v>
      </c>
      <c r="I36" s="11" t="s">
        <v>101</v>
      </c>
      <c r="J36" s="11">
        <v>32</v>
      </c>
      <c r="K36" s="11">
        <v>60</v>
      </c>
      <c r="L36" s="11"/>
      <c r="M36" s="8"/>
      <c r="N36" s="9"/>
      <c r="O36" s="560" t="s">
        <v>1307</v>
      </c>
      <c r="P36" s="10" t="s">
        <v>461</v>
      </c>
      <c r="Q36" s="11" t="s">
        <v>461</v>
      </c>
      <c r="R36" s="11" t="s">
        <v>461</v>
      </c>
      <c r="S36" s="11" t="s">
        <v>461</v>
      </c>
      <c r="T36" s="11" t="s">
        <v>461</v>
      </c>
      <c r="U36" s="11" t="s">
        <v>705</v>
      </c>
      <c r="V36" s="11" t="s">
        <v>705</v>
      </c>
      <c r="W36" s="11"/>
      <c r="X36" s="11"/>
      <c r="Y36" s="11"/>
      <c r="Z36" s="11"/>
      <c r="AA36" s="11"/>
      <c r="AB36" s="11"/>
      <c r="AC36" s="11"/>
      <c r="AD36" s="11"/>
      <c r="AE36" s="8"/>
      <c r="AF36" s="12" t="s">
        <v>1275</v>
      </c>
      <c r="AG36" s="10" t="s">
        <v>461</v>
      </c>
      <c r="AH36" s="11" t="s">
        <v>461</v>
      </c>
      <c r="AI36" s="11" t="s">
        <v>461</v>
      </c>
      <c r="AJ36" s="11" t="s">
        <v>461</v>
      </c>
      <c r="AK36" s="11" t="s">
        <v>461</v>
      </c>
      <c r="AL36" s="11"/>
      <c r="AM36" s="11"/>
      <c r="AN36" s="11"/>
      <c r="AO36" s="11"/>
      <c r="AP36" s="11"/>
      <c r="AQ36" s="11"/>
      <c r="AR36" s="11"/>
      <c r="AS36" s="11"/>
      <c r="AT36" s="11"/>
      <c r="AU36" s="8"/>
      <c r="AV36" s="8"/>
      <c r="AW36" s="8"/>
      <c r="AX36" s="142"/>
    </row>
    <row r="37" spans="1:50" x14ac:dyDescent="0.15">
      <c r="A37" s="10">
        <v>9</v>
      </c>
      <c r="B37" s="11">
        <v>21</v>
      </c>
      <c r="C37" s="11" t="s">
        <v>77</v>
      </c>
      <c r="D37" s="11">
        <v>208</v>
      </c>
      <c r="E37" s="45"/>
      <c r="F37" s="9" t="s">
        <v>119</v>
      </c>
      <c r="G37" s="10">
        <v>5</v>
      </c>
      <c r="H37" s="11" t="s">
        <v>79</v>
      </c>
      <c r="I37" s="11" t="s">
        <v>110</v>
      </c>
      <c r="J37" s="11"/>
      <c r="K37" s="11">
        <v>30</v>
      </c>
      <c r="L37" s="11"/>
      <c r="M37" s="8"/>
      <c r="N37" s="9"/>
      <c r="O37" s="560" t="s">
        <v>1306</v>
      </c>
      <c r="P37" s="10" t="s">
        <v>461</v>
      </c>
      <c r="Q37" s="11" t="s">
        <v>461</v>
      </c>
      <c r="R37" s="11" t="s">
        <v>461</v>
      </c>
      <c r="S37" s="11" t="s">
        <v>461</v>
      </c>
      <c r="T37" s="11" t="s">
        <v>461</v>
      </c>
      <c r="U37" s="11" t="s">
        <v>705</v>
      </c>
      <c r="V37" s="11" t="s">
        <v>705</v>
      </c>
      <c r="W37" s="11"/>
      <c r="X37" s="11"/>
      <c r="Y37" s="11"/>
      <c r="Z37" s="11"/>
      <c r="AA37" s="11"/>
      <c r="AB37" s="11"/>
      <c r="AC37" s="11"/>
      <c r="AD37" s="11"/>
      <c r="AE37" s="8"/>
      <c r="AF37" s="12" t="s">
        <v>1275</v>
      </c>
      <c r="AG37" s="10" t="s">
        <v>461</v>
      </c>
      <c r="AH37" s="11" t="s">
        <v>461</v>
      </c>
      <c r="AI37" s="11" t="s">
        <v>461</v>
      </c>
      <c r="AJ37" s="11" t="s">
        <v>461</v>
      </c>
      <c r="AK37" s="11" t="s">
        <v>461</v>
      </c>
      <c r="AL37" s="11"/>
      <c r="AM37" s="11"/>
      <c r="AN37" s="11"/>
      <c r="AO37" s="11"/>
      <c r="AP37" s="11"/>
      <c r="AQ37" s="11"/>
      <c r="AR37" s="11"/>
      <c r="AS37" s="11"/>
      <c r="AT37" s="11"/>
      <c r="AU37" s="8"/>
      <c r="AV37" s="8"/>
      <c r="AW37" s="8"/>
      <c r="AX37" s="147" t="s">
        <v>1265</v>
      </c>
    </row>
    <row r="38" spans="1:50" x14ac:dyDescent="0.15">
      <c r="A38" s="10">
        <v>10</v>
      </c>
      <c r="B38" s="11">
        <v>21</v>
      </c>
      <c r="C38" s="11" t="s">
        <v>77</v>
      </c>
      <c r="D38" s="11">
        <v>209</v>
      </c>
      <c r="E38" s="45"/>
      <c r="F38" s="9" t="s">
        <v>120</v>
      </c>
      <c r="G38" s="10">
        <v>6</v>
      </c>
      <c r="H38" s="11" t="s">
        <v>79</v>
      </c>
      <c r="I38" s="11" t="s">
        <v>80</v>
      </c>
      <c r="J38" s="11">
        <v>34</v>
      </c>
      <c r="K38" s="11">
        <v>30</v>
      </c>
      <c r="L38" s="11"/>
      <c r="M38" s="8"/>
      <c r="N38" s="9"/>
      <c r="O38" s="561" t="s">
        <v>1439</v>
      </c>
      <c r="P38" s="10" t="s">
        <v>461</v>
      </c>
      <c r="Q38" s="11" t="s">
        <v>461</v>
      </c>
      <c r="R38" s="11" t="s">
        <v>461</v>
      </c>
      <c r="S38" s="11" t="s">
        <v>461</v>
      </c>
      <c r="T38" s="11" t="s">
        <v>461</v>
      </c>
      <c r="U38" s="11" t="s">
        <v>705</v>
      </c>
      <c r="V38" s="11" t="s">
        <v>705</v>
      </c>
      <c r="W38" s="11"/>
      <c r="X38" s="11"/>
      <c r="Y38" s="11"/>
      <c r="Z38" s="11"/>
      <c r="AA38" s="11"/>
      <c r="AB38" s="11"/>
      <c r="AC38" s="11"/>
      <c r="AD38" s="11"/>
      <c r="AE38" s="8"/>
      <c r="AF38" s="12" t="s">
        <v>1275</v>
      </c>
      <c r="AG38" s="10" t="s">
        <v>461</v>
      </c>
      <c r="AH38" s="11" t="s">
        <v>461</v>
      </c>
      <c r="AI38" s="11" t="s">
        <v>461</v>
      </c>
      <c r="AJ38" s="11" t="s">
        <v>461</v>
      </c>
      <c r="AK38" s="11" t="s">
        <v>461</v>
      </c>
      <c r="AL38" s="11"/>
      <c r="AM38" s="11"/>
      <c r="AN38" s="11"/>
      <c r="AO38" s="11"/>
      <c r="AP38" s="11"/>
      <c r="AQ38" s="11"/>
      <c r="AR38" s="11"/>
      <c r="AS38" s="11"/>
      <c r="AT38" s="11"/>
      <c r="AU38" s="8"/>
      <c r="AV38" s="8"/>
      <c r="AW38" s="8"/>
      <c r="AX38" s="142"/>
    </row>
    <row r="39" spans="1:50" x14ac:dyDescent="0.15">
      <c r="A39" s="10">
        <v>11</v>
      </c>
      <c r="B39" s="11">
        <v>21</v>
      </c>
      <c r="C39" s="11" t="s">
        <v>77</v>
      </c>
      <c r="D39" s="11">
        <v>210</v>
      </c>
      <c r="E39" s="45"/>
      <c r="F39" s="9" t="s">
        <v>121</v>
      </c>
      <c r="G39" s="10">
        <v>5</v>
      </c>
      <c r="H39" s="11" t="s">
        <v>79</v>
      </c>
      <c r="I39" s="11" t="s">
        <v>110</v>
      </c>
      <c r="J39" s="11"/>
      <c r="K39" s="11">
        <v>30</v>
      </c>
      <c r="L39" s="11"/>
      <c r="M39" s="8"/>
      <c r="N39" s="9"/>
      <c r="O39" s="560" t="s">
        <v>1306</v>
      </c>
      <c r="P39" s="10" t="s">
        <v>461</v>
      </c>
      <c r="Q39" s="11" t="s">
        <v>461</v>
      </c>
      <c r="R39" s="11" t="s">
        <v>461</v>
      </c>
      <c r="S39" s="11" t="s">
        <v>461</v>
      </c>
      <c r="T39" s="11" t="s">
        <v>461</v>
      </c>
      <c r="U39" s="11" t="s">
        <v>705</v>
      </c>
      <c r="V39" s="11" t="s">
        <v>705</v>
      </c>
      <c r="W39" s="11"/>
      <c r="X39" s="11"/>
      <c r="Y39" s="11"/>
      <c r="Z39" s="11"/>
      <c r="AA39" s="11"/>
      <c r="AB39" s="11"/>
      <c r="AC39" s="11"/>
      <c r="AD39" s="11"/>
      <c r="AE39" s="8"/>
      <c r="AF39" s="12" t="s">
        <v>1275</v>
      </c>
      <c r="AG39" s="10" t="s">
        <v>461</v>
      </c>
      <c r="AH39" s="11" t="s">
        <v>461</v>
      </c>
      <c r="AI39" s="11" t="s">
        <v>461</v>
      </c>
      <c r="AJ39" s="11" t="s">
        <v>461</v>
      </c>
      <c r="AK39" s="11" t="s">
        <v>461</v>
      </c>
      <c r="AL39" s="11"/>
      <c r="AM39" s="11"/>
      <c r="AN39" s="11"/>
      <c r="AO39" s="11"/>
      <c r="AP39" s="11"/>
      <c r="AQ39" s="11"/>
      <c r="AR39" s="11"/>
      <c r="AS39" s="11"/>
      <c r="AT39" s="11"/>
      <c r="AU39" s="8"/>
      <c r="AV39" s="8"/>
      <c r="AW39" s="8"/>
      <c r="AX39" s="147" t="s">
        <v>1264</v>
      </c>
    </row>
    <row r="40" spans="1:50" x14ac:dyDescent="0.15">
      <c r="A40" s="10">
        <v>77</v>
      </c>
      <c r="B40" s="11">
        <v>21</v>
      </c>
      <c r="C40" s="11" t="s">
        <v>77</v>
      </c>
      <c r="D40" s="11">
        <v>210</v>
      </c>
      <c r="E40" s="44" t="s">
        <v>570</v>
      </c>
      <c r="F40" s="9" t="s">
        <v>122</v>
      </c>
      <c r="G40" s="10">
        <v>5</v>
      </c>
      <c r="H40" s="11" t="s">
        <v>89</v>
      </c>
      <c r="I40" s="11" t="s">
        <v>110</v>
      </c>
      <c r="J40" s="11"/>
      <c r="K40" s="11">
        <v>30</v>
      </c>
      <c r="L40" s="11"/>
      <c r="M40" s="8"/>
      <c r="N40" s="9"/>
      <c r="O40" s="560" t="s">
        <v>1306</v>
      </c>
      <c r="P40" s="10" t="s">
        <v>461</v>
      </c>
      <c r="Q40" s="11" t="s">
        <v>461</v>
      </c>
      <c r="R40" s="11" t="s">
        <v>461</v>
      </c>
      <c r="S40" s="11" t="s">
        <v>461</v>
      </c>
      <c r="T40" s="11" t="s">
        <v>461</v>
      </c>
      <c r="U40" s="11" t="s">
        <v>705</v>
      </c>
      <c r="V40" s="11" t="s">
        <v>705</v>
      </c>
      <c r="W40" s="11"/>
      <c r="X40" s="11"/>
      <c r="Y40" s="11"/>
      <c r="Z40" s="11"/>
      <c r="AA40" s="11"/>
      <c r="AB40" s="11"/>
      <c r="AC40" s="11"/>
      <c r="AD40" s="11"/>
      <c r="AE40" s="8"/>
      <c r="AF40" s="12" t="s">
        <v>1275</v>
      </c>
      <c r="AG40" s="10" t="s">
        <v>461</v>
      </c>
      <c r="AH40" s="11" t="s">
        <v>461</v>
      </c>
      <c r="AI40" s="11" t="s">
        <v>461</v>
      </c>
      <c r="AJ40" s="11" t="s">
        <v>461</v>
      </c>
      <c r="AK40" s="11" t="s">
        <v>461</v>
      </c>
      <c r="AL40" s="11"/>
      <c r="AM40" s="11"/>
      <c r="AN40" s="11"/>
      <c r="AO40" s="11"/>
      <c r="AP40" s="11"/>
      <c r="AQ40" s="11"/>
      <c r="AR40" s="11"/>
      <c r="AS40" s="11"/>
      <c r="AT40" s="11"/>
      <c r="AU40" s="8"/>
      <c r="AV40" s="8"/>
      <c r="AW40" s="8"/>
      <c r="AX40" s="147" t="s">
        <v>1264</v>
      </c>
    </row>
    <row r="41" spans="1:50" x14ac:dyDescent="0.15">
      <c r="A41" s="10">
        <v>78</v>
      </c>
      <c r="B41" s="11">
        <v>21</v>
      </c>
      <c r="C41" s="11" t="s">
        <v>77</v>
      </c>
      <c r="D41" s="11">
        <v>210</v>
      </c>
      <c r="E41" s="44" t="s">
        <v>570</v>
      </c>
      <c r="F41" s="9" t="s">
        <v>123</v>
      </c>
      <c r="G41" s="10">
        <v>5</v>
      </c>
      <c r="H41" s="11" t="s">
        <v>79</v>
      </c>
      <c r="I41" s="11" t="s">
        <v>110</v>
      </c>
      <c r="J41" s="11"/>
      <c r="K41" s="11">
        <v>30</v>
      </c>
      <c r="L41" s="11"/>
      <c r="M41" s="8"/>
      <c r="N41" s="9"/>
      <c r="O41" s="560" t="s">
        <v>1306</v>
      </c>
      <c r="P41" s="10" t="s">
        <v>461</v>
      </c>
      <c r="Q41" s="11" t="s">
        <v>461</v>
      </c>
      <c r="R41" s="11" t="s">
        <v>461</v>
      </c>
      <c r="S41" s="11" t="s">
        <v>461</v>
      </c>
      <c r="T41" s="11" t="s">
        <v>461</v>
      </c>
      <c r="U41" s="11" t="s">
        <v>705</v>
      </c>
      <c r="V41" s="11" t="s">
        <v>705</v>
      </c>
      <c r="W41" s="11"/>
      <c r="X41" s="11"/>
      <c r="Y41" s="11"/>
      <c r="Z41" s="11"/>
      <c r="AA41" s="11"/>
      <c r="AB41" s="11"/>
      <c r="AC41" s="11"/>
      <c r="AD41" s="11"/>
      <c r="AE41" s="8"/>
      <c r="AF41" s="12" t="s">
        <v>1275</v>
      </c>
      <c r="AG41" s="10" t="s">
        <v>461</v>
      </c>
      <c r="AH41" s="11" t="s">
        <v>461</v>
      </c>
      <c r="AI41" s="11" t="s">
        <v>461</v>
      </c>
      <c r="AJ41" s="11" t="s">
        <v>461</v>
      </c>
      <c r="AK41" s="11" t="s">
        <v>461</v>
      </c>
      <c r="AL41" s="11"/>
      <c r="AM41" s="11"/>
      <c r="AN41" s="11"/>
      <c r="AO41" s="11"/>
      <c r="AP41" s="11"/>
      <c r="AQ41" s="11"/>
      <c r="AR41" s="11"/>
      <c r="AS41" s="11"/>
      <c r="AT41" s="11"/>
      <c r="AU41" s="8"/>
      <c r="AV41" s="8"/>
      <c r="AW41" s="8"/>
      <c r="AX41" s="147" t="s">
        <v>1264</v>
      </c>
    </row>
    <row r="42" spans="1:50" x14ac:dyDescent="0.15">
      <c r="A42" s="10">
        <v>79</v>
      </c>
      <c r="B42" s="11">
        <v>21</v>
      </c>
      <c r="C42" s="11" t="s">
        <v>77</v>
      </c>
      <c r="D42" s="11">
        <v>210</v>
      </c>
      <c r="E42" s="44" t="s">
        <v>570</v>
      </c>
      <c r="F42" s="9" t="s">
        <v>124</v>
      </c>
      <c r="G42" s="10">
        <v>5</v>
      </c>
      <c r="H42" s="11" t="s">
        <v>89</v>
      </c>
      <c r="I42" s="11" t="s">
        <v>110</v>
      </c>
      <c r="J42" s="11"/>
      <c r="K42" s="11">
        <v>30</v>
      </c>
      <c r="L42" s="11"/>
      <c r="M42" s="8"/>
      <c r="N42" s="9"/>
      <c r="O42" s="560" t="s">
        <v>1306</v>
      </c>
      <c r="P42" s="10" t="s">
        <v>461</v>
      </c>
      <c r="Q42" s="11" t="s">
        <v>461</v>
      </c>
      <c r="R42" s="11" t="s">
        <v>461</v>
      </c>
      <c r="S42" s="11" t="s">
        <v>461</v>
      </c>
      <c r="T42" s="11" t="s">
        <v>461</v>
      </c>
      <c r="U42" s="11" t="s">
        <v>705</v>
      </c>
      <c r="V42" s="11" t="s">
        <v>705</v>
      </c>
      <c r="W42" s="11"/>
      <c r="X42" s="11"/>
      <c r="Y42" s="11"/>
      <c r="Z42" s="11"/>
      <c r="AA42" s="11"/>
      <c r="AB42" s="11"/>
      <c r="AC42" s="11"/>
      <c r="AD42" s="11"/>
      <c r="AE42" s="8"/>
      <c r="AF42" s="12" t="s">
        <v>1275</v>
      </c>
      <c r="AG42" s="10" t="s">
        <v>461</v>
      </c>
      <c r="AH42" s="11" t="s">
        <v>461</v>
      </c>
      <c r="AI42" s="11" t="s">
        <v>461</v>
      </c>
      <c r="AJ42" s="11" t="s">
        <v>461</v>
      </c>
      <c r="AK42" s="11" t="s">
        <v>461</v>
      </c>
      <c r="AL42" s="11"/>
      <c r="AM42" s="11"/>
      <c r="AN42" s="11"/>
      <c r="AO42" s="11"/>
      <c r="AP42" s="11"/>
      <c r="AQ42" s="11"/>
      <c r="AR42" s="11"/>
      <c r="AS42" s="11"/>
      <c r="AT42" s="11"/>
      <c r="AU42" s="8"/>
      <c r="AV42" s="8"/>
      <c r="AW42" s="8"/>
      <c r="AX42" s="147" t="s">
        <v>1264</v>
      </c>
    </row>
    <row r="43" spans="1:50" x14ac:dyDescent="0.15">
      <c r="A43" s="10">
        <v>80</v>
      </c>
      <c r="B43" s="11">
        <v>21</v>
      </c>
      <c r="C43" s="11" t="s">
        <v>77</v>
      </c>
      <c r="D43" s="11">
        <v>210</v>
      </c>
      <c r="E43" s="44" t="s">
        <v>570</v>
      </c>
      <c r="F43" s="9" t="s">
        <v>125</v>
      </c>
      <c r="G43" s="10">
        <v>4</v>
      </c>
      <c r="H43" s="11" t="s">
        <v>89</v>
      </c>
      <c r="I43" s="11" t="s">
        <v>101</v>
      </c>
      <c r="J43" s="11"/>
      <c r="K43" s="11">
        <v>30</v>
      </c>
      <c r="L43" s="11"/>
      <c r="M43" s="8"/>
      <c r="N43" s="9"/>
      <c r="O43" s="560" t="s">
        <v>1306</v>
      </c>
      <c r="P43" s="10" t="s">
        <v>461</v>
      </c>
      <c r="Q43" s="11" t="s">
        <v>461</v>
      </c>
      <c r="R43" s="11" t="s">
        <v>461</v>
      </c>
      <c r="S43" s="11" t="s">
        <v>461</v>
      </c>
      <c r="T43" s="11" t="s">
        <v>461</v>
      </c>
      <c r="U43" s="11" t="s">
        <v>705</v>
      </c>
      <c r="V43" s="11" t="s">
        <v>705</v>
      </c>
      <c r="W43" s="11"/>
      <c r="X43" s="11"/>
      <c r="Y43" s="11"/>
      <c r="Z43" s="11"/>
      <c r="AA43" s="11"/>
      <c r="AB43" s="11"/>
      <c r="AC43" s="11"/>
      <c r="AD43" s="11"/>
      <c r="AE43" s="8"/>
      <c r="AF43" s="12" t="s">
        <v>1275</v>
      </c>
      <c r="AG43" s="10" t="s">
        <v>461</v>
      </c>
      <c r="AH43" s="11" t="s">
        <v>461</v>
      </c>
      <c r="AI43" s="11" t="s">
        <v>461</v>
      </c>
      <c r="AJ43" s="11" t="s">
        <v>461</v>
      </c>
      <c r="AK43" s="11" t="s">
        <v>461</v>
      </c>
      <c r="AL43" s="11"/>
      <c r="AM43" s="11"/>
      <c r="AN43" s="11"/>
      <c r="AO43" s="11"/>
      <c r="AP43" s="11"/>
      <c r="AQ43" s="11"/>
      <c r="AR43" s="11"/>
      <c r="AS43" s="11"/>
      <c r="AT43" s="11"/>
      <c r="AU43" s="8"/>
      <c r="AV43" s="8"/>
      <c r="AW43" s="8"/>
      <c r="AX43" s="147" t="s">
        <v>1264</v>
      </c>
    </row>
    <row r="44" spans="1:50" x14ac:dyDescent="0.15">
      <c r="A44" s="10">
        <v>81</v>
      </c>
      <c r="B44" s="11">
        <v>21</v>
      </c>
      <c r="C44" s="11" t="s">
        <v>77</v>
      </c>
      <c r="D44" s="11">
        <v>210</v>
      </c>
      <c r="E44" s="44" t="s">
        <v>570</v>
      </c>
      <c r="F44" s="9" t="s">
        <v>126</v>
      </c>
      <c r="G44" s="10">
        <v>4</v>
      </c>
      <c r="H44" s="11" t="s">
        <v>89</v>
      </c>
      <c r="I44" s="11" t="s">
        <v>101</v>
      </c>
      <c r="J44" s="11"/>
      <c r="K44" s="11">
        <v>30</v>
      </c>
      <c r="L44" s="11"/>
      <c r="M44" s="8"/>
      <c r="N44" s="9"/>
      <c r="O44" s="560" t="s">
        <v>1306</v>
      </c>
      <c r="P44" s="10" t="s">
        <v>461</v>
      </c>
      <c r="Q44" s="11" t="s">
        <v>461</v>
      </c>
      <c r="R44" s="11" t="s">
        <v>461</v>
      </c>
      <c r="S44" s="11" t="s">
        <v>461</v>
      </c>
      <c r="T44" s="11" t="s">
        <v>461</v>
      </c>
      <c r="U44" s="11" t="s">
        <v>705</v>
      </c>
      <c r="V44" s="11" t="s">
        <v>705</v>
      </c>
      <c r="W44" s="11"/>
      <c r="X44" s="11"/>
      <c r="Y44" s="11"/>
      <c r="Z44" s="11"/>
      <c r="AA44" s="11"/>
      <c r="AB44" s="11"/>
      <c r="AC44" s="11"/>
      <c r="AD44" s="11"/>
      <c r="AE44" s="8"/>
      <c r="AF44" s="12" t="s">
        <v>1275</v>
      </c>
      <c r="AG44" s="10" t="s">
        <v>461</v>
      </c>
      <c r="AH44" s="11" t="s">
        <v>461</v>
      </c>
      <c r="AI44" s="11" t="s">
        <v>461</v>
      </c>
      <c r="AJ44" s="11" t="s">
        <v>461</v>
      </c>
      <c r="AK44" s="11" t="s">
        <v>461</v>
      </c>
      <c r="AL44" s="11"/>
      <c r="AM44" s="11"/>
      <c r="AN44" s="11"/>
      <c r="AO44" s="11"/>
      <c r="AP44" s="11"/>
      <c r="AQ44" s="11"/>
      <c r="AR44" s="11"/>
      <c r="AS44" s="11"/>
      <c r="AT44" s="11"/>
      <c r="AU44" s="8"/>
      <c r="AV44" s="8"/>
      <c r="AW44" s="8"/>
      <c r="AX44" s="147" t="s">
        <v>1264</v>
      </c>
    </row>
    <row r="45" spans="1:50" x14ac:dyDescent="0.15">
      <c r="A45" s="10">
        <v>12</v>
      </c>
      <c r="B45" s="11">
        <v>21</v>
      </c>
      <c r="C45" s="11" t="s">
        <v>77</v>
      </c>
      <c r="D45" s="11">
        <v>211</v>
      </c>
      <c r="E45" s="45"/>
      <c r="F45" s="9" t="s">
        <v>127</v>
      </c>
      <c r="G45" s="10">
        <v>6</v>
      </c>
      <c r="H45" s="11" t="s">
        <v>79</v>
      </c>
      <c r="I45" s="11" t="s">
        <v>101</v>
      </c>
      <c r="J45" s="11">
        <v>32</v>
      </c>
      <c r="K45" s="11">
        <v>30</v>
      </c>
      <c r="L45" s="11"/>
      <c r="M45" s="8"/>
      <c r="N45" s="9"/>
      <c r="O45" s="560" t="s">
        <v>1307</v>
      </c>
      <c r="P45" s="10" t="s">
        <v>461</v>
      </c>
      <c r="Q45" s="11" t="s">
        <v>461</v>
      </c>
      <c r="R45" s="11" t="s">
        <v>461</v>
      </c>
      <c r="S45" s="11" t="s">
        <v>461</v>
      </c>
      <c r="T45" s="11" t="s">
        <v>461</v>
      </c>
      <c r="U45" s="11" t="s">
        <v>705</v>
      </c>
      <c r="V45" s="11" t="s">
        <v>705</v>
      </c>
      <c r="W45" s="11"/>
      <c r="X45" s="11"/>
      <c r="Y45" s="11"/>
      <c r="Z45" s="11"/>
      <c r="AA45" s="11"/>
      <c r="AB45" s="11"/>
      <c r="AC45" s="11"/>
      <c r="AD45" s="11"/>
      <c r="AE45" s="8"/>
      <c r="AF45" s="12" t="s">
        <v>1275</v>
      </c>
      <c r="AG45" s="10" t="s">
        <v>461</v>
      </c>
      <c r="AH45" s="11" t="s">
        <v>461</v>
      </c>
      <c r="AI45" s="11" t="s">
        <v>461</v>
      </c>
      <c r="AJ45" s="11" t="s">
        <v>461</v>
      </c>
      <c r="AK45" s="11" t="s">
        <v>461</v>
      </c>
      <c r="AL45" s="11"/>
      <c r="AM45" s="11"/>
      <c r="AN45" s="11"/>
      <c r="AO45" s="11"/>
      <c r="AP45" s="11"/>
      <c r="AQ45" s="11"/>
      <c r="AR45" s="11"/>
      <c r="AS45" s="11"/>
      <c r="AT45" s="11"/>
      <c r="AU45" s="8"/>
      <c r="AV45" s="8"/>
      <c r="AW45" s="8"/>
      <c r="AX45" s="142"/>
    </row>
    <row r="46" spans="1:50" x14ac:dyDescent="0.15">
      <c r="A46" s="10">
        <v>13</v>
      </c>
      <c r="B46" s="11">
        <v>21</v>
      </c>
      <c r="C46" s="11" t="s">
        <v>77</v>
      </c>
      <c r="D46" s="11">
        <v>212</v>
      </c>
      <c r="E46" s="45"/>
      <c r="F46" s="9" t="s">
        <v>128</v>
      </c>
      <c r="G46" s="10">
        <v>5</v>
      </c>
      <c r="H46" s="11" t="s">
        <v>79</v>
      </c>
      <c r="I46" s="11" t="s">
        <v>110</v>
      </c>
      <c r="J46" s="11"/>
      <c r="K46" s="11">
        <v>30</v>
      </c>
      <c r="L46" s="11"/>
      <c r="M46" s="8"/>
      <c r="N46" s="9"/>
      <c r="O46" s="560" t="s">
        <v>1306</v>
      </c>
      <c r="P46" s="10" t="s">
        <v>461</v>
      </c>
      <c r="Q46" s="11" t="s">
        <v>461</v>
      </c>
      <c r="R46" s="11" t="s">
        <v>461</v>
      </c>
      <c r="S46" s="11" t="s">
        <v>461</v>
      </c>
      <c r="T46" s="11" t="s">
        <v>461</v>
      </c>
      <c r="U46" s="11" t="s">
        <v>705</v>
      </c>
      <c r="V46" s="11" t="s">
        <v>705</v>
      </c>
      <c r="W46" s="11"/>
      <c r="X46" s="11"/>
      <c r="Y46" s="11"/>
      <c r="Z46" s="11"/>
      <c r="AA46" s="11"/>
      <c r="AB46" s="11"/>
      <c r="AC46" s="11"/>
      <c r="AD46" s="11"/>
      <c r="AE46" s="8"/>
      <c r="AF46" s="12" t="s">
        <v>1275</v>
      </c>
      <c r="AG46" s="10" t="s">
        <v>461</v>
      </c>
      <c r="AH46" s="11" t="s">
        <v>461</v>
      </c>
      <c r="AI46" s="11" t="s">
        <v>461</v>
      </c>
      <c r="AJ46" s="11" t="s">
        <v>461</v>
      </c>
      <c r="AK46" s="11" t="s">
        <v>461</v>
      </c>
      <c r="AL46" s="11"/>
      <c r="AM46" s="11"/>
      <c r="AN46" s="11"/>
      <c r="AO46" s="11"/>
      <c r="AP46" s="11"/>
      <c r="AQ46" s="11"/>
      <c r="AR46" s="11"/>
      <c r="AS46" s="11"/>
      <c r="AT46" s="11"/>
      <c r="AU46" s="8"/>
      <c r="AV46" s="8"/>
      <c r="AW46" s="8"/>
      <c r="AX46" s="142"/>
    </row>
    <row r="47" spans="1:50" x14ac:dyDescent="0.15">
      <c r="A47" s="10">
        <v>14</v>
      </c>
      <c r="B47" s="11">
        <v>21</v>
      </c>
      <c r="C47" s="11" t="s">
        <v>77</v>
      </c>
      <c r="D47" s="11">
        <v>213</v>
      </c>
      <c r="E47" s="45"/>
      <c r="F47" s="9" t="s">
        <v>129</v>
      </c>
      <c r="G47" s="10">
        <v>6</v>
      </c>
      <c r="H47" s="11" t="s">
        <v>79</v>
      </c>
      <c r="I47" s="11" t="s">
        <v>80</v>
      </c>
      <c r="J47" s="11">
        <v>32</v>
      </c>
      <c r="K47" s="11">
        <v>30</v>
      </c>
      <c r="L47" s="11"/>
      <c r="M47" s="11" t="s">
        <v>130</v>
      </c>
      <c r="N47" s="12" t="s">
        <v>130</v>
      </c>
      <c r="O47" s="560"/>
      <c r="P47" s="10" t="s">
        <v>461</v>
      </c>
      <c r="Q47" s="11" t="s">
        <v>461</v>
      </c>
      <c r="R47" s="11" t="s">
        <v>461</v>
      </c>
      <c r="S47" s="11" t="s">
        <v>461</v>
      </c>
      <c r="T47" s="11" t="s">
        <v>461</v>
      </c>
      <c r="U47" s="11" t="s">
        <v>705</v>
      </c>
      <c r="V47" s="11" t="s">
        <v>705</v>
      </c>
      <c r="W47" s="11"/>
      <c r="X47" s="11"/>
      <c r="Y47" s="11"/>
      <c r="Z47" s="11"/>
      <c r="AA47" s="11"/>
      <c r="AB47" s="11"/>
      <c r="AC47" s="11"/>
      <c r="AD47" s="11"/>
      <c r="AE47" s="8"/>
      <c r="AF47" s="12" t="s">
        <v>1275</v>
      </c>
      <c r="AG47" s="10" t="s">
        <v>461</v>
      </c>
      <c r="AH47" s="11" t="s">
        <v>461</v>
      </c>
      <c r="AI47" s="11" t="s">
        <v>461</v>
      </c>
      <c r="AJ47" s="11" t="s">
        <v>461</v>
      </c>
      <c r="AK47" s="11" t="s">
        <v>461</v>
      </c>
      <c r="AL47" s="11"/>
      <c r="AM47" s="11"/>
      <c r="AN47" s="11"/>
      <c r="AO47" s="11"/>
      <c r="AP47" s="11"/>
      <c r="AQ47" s="11"/>
      <c r="AR47" s="11"/>
      <c r="AS47" s="11"/>
      <c r="AT47" s="11"/>
      <c r="AU47" s="8"/>
      <c r="AV47" s="8"/>
      <c r="AW47" s="8"/>
      <c r="AX47" s="142"/>
    </row>
    <row r="48" spans="1:50" x14ac:dyDescent="0.15">
      <c r="A48" s="10">
        <v>16</v>
      </c>
      <c r="B48" s="11">
        <v>21</v>
      </c>
      <c r="C48" s="11" t="s">
        <v>77</v>
      </c>
      <c r="D48" s="11">
        <v>213</v>
      </c>
      <c r="E48" s="44" t="s">
        <v>560</v>
      </c>
      <c r="F48" s="9" t="s">
        <v>131</v>
      </c>
      <c r="G48" s="10">
        <v>6</v>
      </c>
      <c r="H48" s="11" t="s">
        <v>79</v>
      </c>
      <c r="I48" s="11" t="s">
        <v>80</v>
      </c>
      <c r="J48" s="11">
        <v>34</v>
      </c>
      <c r="K48" s="11">
        <v>30</v>
      </c>
      <c r="L48" s="11"/>
      <c r="M48" s="11" t="s">
        <v>130</v>
      </c>
      <c r="N48" s="12" t="s">
        <v>130</v>
      </c>
      <c r="O48" s="560"/>
      <c r="P48" s="10" t="s">
        <v>461</v>
      </c>
      <c r="Q48" s="11" t="s">
        <v>461</v>
      </c>
      <c r="R48" s="11" t="s">
        <v>461</v>
      </c>
      <c r="S48" s="11" t="s">
        <v>461</v>
      </c>
      <c r="T48" s="11" t="s">
        <v>461</v>
      </c>
      <c r="U48" s="11" t="s">
        <v>705</v>
      </c>
      <c r="V48" s="11" t="s">
        <v>705</v>
      </c>
      <c r="W48" s="11"/>
      <c r="X48" s="11"/>
      <c r="Y48" s="11"/>
      <c r="Z48" s="11"/>
      <c r="AA48" s="11"/>
      <c r="AB48" s="11"/>
      <c r="AC48" s="11"/>
      <c r="AD48" s="11"/>
      <c r="AE48" s="8"/>
      <c r="AF48" s="12" t="s">
        <v>1275</v>
      </c>
      <c r="AG48" s="10" t="s">
        <v>461</v>
      </c>
      <c r="AH48" s="11" t="s">
        <v>461</v>
      </c>
      <c r="AI48" s="11" t="s">
        <v>461</v>
      </c>
      <c r="AJ48" s="11" t="s">
        <v>461</v>
      </c>
      <c r="AK48" s="11" t="s">
        <v>461</v>
      </c>
      <c r="AL48" s="11"/>
      <c r="AM48" s="11"/>
      <c r="AN48" s="11"/>
      <c r="AO48" s="11"/>
      <c r="AP48" s="11"/>
      <c r="AQ48" s="11"/>
      <c r="AR48" s="11"/>
      <c r="AS48" s="11"/>
      <c r="AT48" s="11"/>
      <c r="AU48" s="8"/>
      <c r="AV48" s="8"/>
      <c r="AW48" s="8"/>
      <c r="AX48" s="142"/>
    </row>
    <row r="49" spans="1:50" x14ac:dyDescent="0.15">
      <c r="A49" s="10">
        <v>15</v>
      </c>
      <c r="B49" s="11">
        <v>21</v>
      </c>
      <c r="C49" s="11" t="s">
        <v>77</v>
      </c>
      <c r="D49" s="11">
        <v>214</v>
      </c>
      <c r="E49" s="45"/>
      <c r="F49" s="9" t="s">
        <v>132</v>
      </c>
      <c r="G49" s="10">
        <v>6</v>
      </c>
      <c r="H49" s="11" t="s">
        <v>79</v>
      </c>
      <c r="I49" s="11" t="s">
        <v>101</v>
      </c>
      <c r="J49" s="11">
        <v>32</v>
      </c>
      <c r="K49" s="11">
        <v>30</v>
      </c>
      <c r="L49" s="11"/>
      <c r="M49" s="8"/>
      <c r="N49" s="12" t="s">
        <v>133</v>
      </c>
      <c r="O49" s="560" t="s">
        <v>1307</v>
      </c>
      <c r="P49" s="10" t="s">
        <v>461</v>
      </c>
      <c r="Q49" s="11" t="s">
        <v>461</v>
      </c>
      <c r="R49" s="11" t="s">
        <v>461</v>
      </c>
      <c r="S49" s="11" t="s">
        <v>461</v>
      </c>
      <c r="T49" s="11" t="s">
        <v>461</v>
      </c>
      <c r="U49" s="11" t="s">
        <v>705</v>
      </c>
      <c r="V49" s="11" t="s">
        <v>705</v>
      </c>
      <c r="W49" s="11"/>
      <c r="X49" s="11"/>
      <c r="Y49" s="11"/>
      <c r="Z49" s="11"/>
      <c r="AA49" s="11"/>
      <c r="AB49" s="11"/>
      <c r="AC49" s="11"/>
      <c r="AD49" s="11"/>
      <c r="AE49" s="8"/>
      <c r="AF49" s="12" t="s">
        <v>1275</v>
      </c>
      <c r="AG49" s="10" t="s">
        <v>461</v>
      </c>
      <c r="AH49" s="11" t="s">
        <v>461</v>
      </c>
      <c r="AI49" s="11" t="s">
        <v>461</v>
      </c>
      <c r="AJ49" s="11" t="s">
        <v>461</v>
      </c>
      <c r="AK49" s="11" t="s">
        <v>461</v>
      </c>
      <c r="AL49" s="11"/>
      <c r="AM49" s="11"/>
      <c r="AN49" s="11"/>
      <c r="AO49" s="11"/>
      <c r="AP49" s="11"/>
      <c r="AQ49" s="11"/>
      <c r="AR49" s="11"/>
      <c r="AS49" s="11"/>
      <c r="AT49" s="11"/>
      <c r="AU49" s="8"/>
      <c r="AV49" s="8"/>
      <c r="AW49" s="8"/>
      <c r="AX49" s="142"/>
    </row>
    <row r="50" spans="1:50" x14ac:dyDescent="0.15">
      <c r="A50" s="10">
        <v>69</v>
      </c>
      <c r="B50" s="11">
        <v>21</v>
      </c>
      <c r="C50" s="11" t="s">
        <v>77</v>
      </c>
      <c r="D50" s="11">
        <v>214</v>
      </c>
      <c r="E50" s="44" t="s">
        <v>571</v>
      </c>
      <c r="F50" s="9" t="s">
        <v>134</v>
      </c>
      <c r="G50" s="10">
        <v>6</v>
      </c>
      <c r="H50" s="11" t="s">
        <v>79</v>
      </c>
      <c r="I50" s="11" t="s">
        <v>101</v>
      </c>
      <c r="J50" s="11"/>
      <c r="K50" s="11">
        <v>30</v>
      </c>
      <c r="L50" s="11"/>
      <c r="M50" s="8"/>
      <c r="N50" s="12" t="s">
        <v>133</v>
      </c>
      <c r="O50" s="560" t="s">
        <v>1307</v>
      </c>
      <c r="P50" s="10" t="s">
        <v>461</v>
      </c>
      <c r="Q50" s="11" t="s">
        <v>461</v>
      </c>
      <c r="R50" s="11" t="s">
        <v>461</v>
      </c>
      <c r="S50" s="11" t="s">
        <v>461</v>
      </c>
      <c r="T50" s="11" t="s">
        <v>461</v>
      </c>
      <c r="U50" s="11" t="s">
        <v>705</v>
      </c>
      <c r="V50" s="11" t="s">
        <v>705</v>
      </c>
      <c r="W50" s="11"/>
      <c r="X50" s="11"/>
      <c r="Y50" s="11"/>
      <c r="Z50" s="11"/>
      <c r="AA50" s="11"/>
      <c r="AB50" s="11"/>
      <c r="AC50" s="11"/>
      <c r="AD50" s="11"/>
      <c r="AE50" s="8"/>
      <c r="AF50" s="12" t="s">
        <v>1275</v>
      </c>
      <c r="AG50" s="10" t="s">
        <v>461</v>
      </c>
      <c r="AH50" s="11" t="s">
        <v>461</v>
      </c>
      <c r="AI50" s="11" t="s">
        <v>461</v>
      </c>
      <c r="AJ50" s="11" t="s">
        <v>461</v>
      </c>
      <c r="AK50" s="11" t="s">
        <v>461</v>
      </c>
      <c r="AL50" s="11"/>
      <c r="AM50" s="11"/>
      <c r="AN50" s="11"/>
      <c r="AO50" s="11"/>
      <c r="AP50" s="11"/>
      <c r="AQ50" s="11"/>
      <c r="AR50" s="11"/>
      <c r="AS50" s="11"/>
      <c r="AT50" s="11"/>
      <c r="AU50" s="8"/>
      <c r="AV50" s="8"/>
      <c r="AW50" s="8"/>
      <c r="AX50" s="142"/>
    </row>
    <row r="51" spans="1:50" x14ac:dyDescent="0.15">
      <c r="A51" s="10">
        <v>46</v>
      </c>
      <c r="B51" s="11">
        <v>21</v>
      </c>
      <c r="C51" s="11" t="s">
        <v>77</v>
      </c>
      <c r="D51" s="11">
        <v>215</v>
      </c>
      <c r="E51" s="44" t="s">
        <v>572</v>
      </c>
      <c r="F51" s="9" t="s">
        <v>135</v>
      </c>
      <c r="G51" s="10">
        <v>6</v>
      </c>
      <c r="H51" s="11" t="s">
        <v>89</v>
      </c>
      <c r="I51" s="11" t="s">
        <v>86</v>
      </c>
      <c r="J51" s="11">
        <v>32</v>
      </c>
      <c r="K51" s="11">
        <v>40</v>
      </c>
      <c r="L51" s="11"/>
      <c r="M51" s="8"/>
      <c r="N51" s="9"/>
      <c r="O51" s="561" t="s">
        <v>1439</v>
      </c>
      <c r="P51" s="10" t="s">
        <v>461</v>
      </c>
      <c r="Q51" s="11" t="s">
        <v>461</v>
      </c>
      <c r="R51" s="11" t="s">
        <v>461</v>
      </c>
      <c r="S51" s="11" t="s">
        <v>461</v>
      </c>
      <c r="T51" s="11" t="s">
        <v>461</v>
      </c>
      <c r="U51" s="11" t="s">
        <v>705</v>
      </c>
      <c r="V51" s="11" t="s">
        <v>705</v>
      </c>
      <c r="W51" s="11"/>
      <c r="X51" s="11"/>
      <c r="Y51" s="11"/>
      <c r="Z51" s="11"/>
      <c r="AA51" s="11"/>
      <c r="AB51" s="11"/>
      <c r="AC51" s="11"/>
      <c r="AD51" s="11"/>
      <c r="AE51" s="8"/>
      <c r="AF51" s="12" t="s">
        <v>1275</v>
      </c>
      <c r="AG51" s="10" t="s">
        <v>461</v>
      </c>
      <c r="AH51" s="11" t="s">
        <v>461</v>
      </c>
      <c r="AI51" s="11" t="s">
        <v>461</v>
      </c>
      <c r="AJ51" s="11" t="s">
        <v>461</v>
      </c>
      <c r="AK51" s="11" t="s">
        <v>461</v>
      </c>
      <c r="AL51" s="11"/>
      <c r="AM51" s="11"/>
      <c r="AN51" s="11"/>
      <c r="AO51" s="11"/>
      <c r="AP51" s="11"/>
      <c r="AQ51" s="11"/>
      <c r="AR51" s="11"/>
      <c r="AS51" s="11"/>
      <c r="AT51" s="11"/>
      <c r="AU51" s="8"/>
      <c r="AV51" s="8"/>
      <c r="AW51" s="8"/>
      <c r="AX51" s="142">
        <v>2</v>
      </c>
    </row>
    <row r="52" spans="1:50" x14ac:dyDescent="0.15">
      <c r="A52" s="10">
        <v>47</v>
      </c>
      <c r="B52" s="11">
        <v>21</v>
      </c>
      <c r="C52" s="11" t="s">
        <v>77</v>
      </c>
      <c r="D52" s="11">
        <v>215</v>
      </c>
      <c r="E52" s="44" t="s">
        <v>572</v>
      </c>
      <c r="F52" s="9" t="s">
        <v>136</v>
      </c>
      <c r="G52" s="10">
        <v>6</v>
      </c>
      <c r="H52" s="11" t="s">
        <v>89</v>
      </c>
      <c r="I52" s="11" t="s">
        <v>86</v>
      </c>
      <c r="J52" s="11">
        <v>32</v>
      </c>
      <c r="K52" s="11">
        <v>80</v>
      </c>
      <c r="L52" s="11"/>
      <c r="M52" s="8"/>
      <c r="N52" s="9"/>
      <c r="O52" s="561" t="s">
        <v>1439</v>
      </c>
      <c r="P52" s="10" t="s">
        <v>461</v>
      </c>
      <c r="Q52" s="11" t="s">
        <v>461</v>
      </c>
      <c r="R52" s="11" t="s">
        <v>461</v>
      </c>
      <c r="S52" s="11" t="s">
        <v>461</v>
      </c>
      <c r="T52" s="11" t="s">
        <v>461</v>
      </c>
      <c r="U52" s="11" t="s">
        <v>705</v>
      </c>
      <c r="V52" s="11" t="s">
        <v>705</v>
      </c>
      <c r="W52" s="11"/>
      <c r="X52" s="11"/>
      <c r="Y52" s="11"/>
      <c r="Z52" s="11"/>
      <c r="AA52" s="11"/>
      <c r="AB52" s="11"/>
      <c r="AC52" s="11"/>
      <c r="AD52" s="11"/>
      <c r="AE52" s="8"/>
      <c r="AF52" s="12" t="s">
        <v>1275</v>
      </c>
      <c r="AG52" s="10" t="s">
        <v>461</v>
      </c>
      <c r="AH52" s="11" t="s">
        <v>461</v>
      </c>
      <c r="AI52" s="11" t="s">
        <v>461</v>
      </c>
      <c r="AJ52" s="11" t="s">
        <v>461</v>
      </c>
      <c r="AK52" s="11" t="s">
        <v>461</v>
      </c>
      <c r="AL52" s="11"/>
      <c r="AM52" s="11"/>
      <c r="AN52" s="11"/>
      <c r="AO52" s="11"/>
      <c r="AP52" s="11"/>
      <c r="AQ52" s="11"/>
      <c r="AR52" s="11"/>
      <c r="AS52" s="11"/>
      <c r="AT52" s="11"/>
      <c r="AU52" s="8"/>
      <c r="AV52" s="8"/>
      <c r="AW52" s="8"/>
      <c r="AX52" s="142">
        <v>2</v>
      </c>
    </row>
    <row r="53" spans="1:50" x14ac:dyDescent="0.15">
      <c r="A53" s="10">
        <v>48</v>
      </c>
      <c r="B53" s="11">
        <v>21</v>
      </c>
      <c r="C53" s="11" t="s">
        <v>77</v>
      </c>
      <c r="D53" s="11">
        <v>215</v>
      </c>
      <c r="E53" s="44" t="s">
        <v>572</v>
      </c>
      <c r="F53" s="9" t="s">
        <v>137</v>
      </c>
      <c r="G53" s="10">
        <v>6</v>
      </c>
      <c r="H53" s="11" t="s">
        <v>89</v>
      </c>
      <c r="I53" s="11" t="s">
        <v>101</v>
      </c>
      <c r="J53" s="11">
        <v>32</v>
      </c>
      <c r="K53" s="11">
        <v>100</v>
      </c>
      <c r="L53" s="83" t="s">
        <v>1018</v>
      </c>
      <c r="M53" s="8"/>
      <c r="N53" s="9"/>
      <c r="O53" s="561" t="s">
        <v>1439</v>
      </c>
      <c r="P53" s="10" t="s">
        <v>461</v>
      </c>
      <c r="Q53" s="11" t="s">
        <v>461</v>
      </c>
      <c r="R53" s="11" t="s">
        <v>461</v>
      </c>
      <c r="S53" s="11" t="s">
        <v>461</v>
      </c>
      <c r="T53" s="11" t="s">
        <v>461</v>
      </c>
      <c r="U53" s="11" t="s">
        <v>705</v>
      </c>
      <c r="V53" s="11" t="s">
        <v>705</v>
      </c>
      <c r="W53" s="11"/>
      <c r="X53" s="11"/>
      <c r="Y53" s="11"/>
      <c r="Z53" s="11"/>
      <c r="AA53" s="11"/>
      <c r="AB53" s="11"/>
      <c r="AC53" s="11"/>
      <c r="AD53" s="11"/>
      <c r="AE53" s="8"/>
      <c r="AF53" s="12" t="s">
        <v>1275</v>
      </c>
      <c r="AG53" s="10" t="s">
        <v>461</v>
      </c>
      <c r="AH53" s="11" t="s">
        <v>461</v>
      </c>
      <c r="AI53" s="11" t="s">
        <v>461</v>
      </c>
      <c r="AJ53" s="11" t="s">
        <v>461</v>
      </c>
      <c r="AK53" s="11" t="s">
        <v>461</v>
      </c>
      <c r="AL53" s="11"/>
      <c r="AM53" s="11"/>
      <c r="AN53" s="11"/>
      <c r="AO53" s="11"/>
      <c r="AP53" s="11"/>
      <c r="AQ53" s="11"/>
      <c r="AR53" s="11"/>
      <c r="AS53" s="11"/>
      <c r="AT53" s="11"/>
      <c r="AU53" s="8"/>
      <c r="AV53" s="8"/>
      <c r="AW53" s="8"/>
      <c r="AX53" s="142">
        <v>2</v>
      </c>
    </row>
    <row r="54" spans="1:50" x14ac:dyDescent="0.15">
      <c r="A54" s="10">
        <v>41</v>
      </c>
      <c r="B54" s="11">
        <v>21</v>
      </c>
      <c r="C54" s="11" t="s">
        <v>77</v>
      </c>
      <c r="D54" s="11">
        <v>216</v>
      </c>
      <c r="E54" s="44" t="s">
        <v>573</v>
      </c>
      <c r="F54" s="9" t="s">
        <v>138</v>
      </c>
      <c r="G54" s="10">
        <v>6</v>
      </c>
      <c r="H54" s="11" t="s">
        <v>79</v>
      </c>
      <c r="I54" s="11" t="s">
        <v>80</v>
      </c>
      <c r="J54" s="11">
        <v>34</v>
      </c>
      <c r="K54" s="11">
        <v>40</v>
      </c>
      <c r="L54" s="11"/>
      <c r="M54" s="8"/>
      <c r="N54" s="9"/>
      <c r="O54" s="561" t="s">
        <v>1439</v>
      </c>
      <c r="P54" s="10" t="s">
        <v>461</v>
      </c>
      <c r="Q54" s="11" t="s">
        <v>461</v>
      </c>
      <c r="R54" s="11" t="s">
        <v>461</v>
      </c>
      <c r="S54" s="11" t="s">
        <v>461</v>
      </c>
      <c r="T54" s="11" t="s">
        <v>461</v>
      </c>
      <c r="U54" s="11" t="s">
        <v>705</v>
      </c>
      <c r="V54" s="11" t="s">
        <v>705</v>
      </c>
      <c r="W54" s="11"/>
      <c r="X54" s="11"/>
      <c r="Y54" s="11"/>
      <c r="Z54" s="11"/>
      <c r="AA54" s="11"/>
      <c r="AB54" s="11"/>
      <c r="AC54" s="11"/>
      <c r="AD54" s="11"/>
      <c r="AE54" s="8"/>
      <c r="AF54" s="12" t="s">
        <v>1275</v>
      </c>
      <c r="AG54" s="10" t="s">
        <v>461</v>
      </c>
      <c r="AH54" s="11" t="s">
        <v>461</v>
      </c>
      <c r="AI54" s="11" t="s">
        <v>461</v>
      </c>
      <c r="AJ54" s="11" t="s">
        <v>461</v>
      </c>
      <c r="AK54" s="11" t="s">
        <v>461</v>
      </c>
      <c r="AL54" s="11"/>
      <c r="AM54" s="11"/>
      <c r="AN54" s="11"/>
      <c r="AO54" s="11"/>
      <c r="AP54" s="11"/>
      <c r="AQ54" s="11"/>
      <c r="AR54" s="11"/>
      <c r="AS54" s="11"/>
      <c r="AT54" s="11"/>
      <c r="AU54" s="8"/>
      <c r="AV54" s="8"/>
      <c r="AW54" s="8"/>
      <c r="AX54" s="142"/>
    </row>
    <row r="55" spans="1:50" x14ac:dyDescent="0.15">
      <c r="A55" s="10">
        <v>42</v>
      </c>
      <c r="B55" s="11">
        <v>21</v>
      </c>
      <c r="C55" s="11" t="s">
        <v>77</v>
      </c>
      <c r="D55" s="11">
        <v>216</v>
      </c>
      <c r="E55" s="44" t="s">
        <v>573</v>
      </c>
      <c r="F55" s="9" t="s">
        <v>139</v>
      </c>
      <c r="G55" s="10">
        <v>6</v>
      </c>
      <c r="H55" s="11" t="s">
        <v>79</v>
      </c>
      <c r="I55" s="11" t="s">
        <v>80</v>
      </c>
      <c r="J55" s="11">
        <v>34</v>
      </c>
      <c r="K55" s="11">
        <v>50</v>
      </c>
      <c r="L55" s="11"/>
      <c r="M55" s="8"/>
      <c r="N55" s="9"/>
      <c r="O55" s="561" t="s">
        <v>1439</v>
      </c>
      <c r="P55" s="10" t="s">
        <v>461</v>
      </c>
      <c r="Q55" s="11" t="s">
        <v>461</v>
      </c>
      <c r="R55" s="11" t="s">
        <v>461</v>
      </c>
      <c r="S55" s="11" t="s">
        <v>461</v>
      </c>
      <c r="T55" s="11" t="s">
        <v>461</v>
      </c>
      <c r="U55" s="11" t="s">
        <v>705</v>
      </c>
      <c r="V55" s="11" t="s">
        <v>705</v>
      </c>
      <c r="W55" s="11"/>
      <c r="X55" s="11"/>
      <c r="Y55" s="11"/>
      <c r="Z55" s="11"/>
      <c r="AA55" s="11"/>
      <c r="AB55" s="11"/>
      <c r="AC55" s="11"/>
      <c r="AD55" s="11"/>
      <c r="AE55" s="8"/>
      <c r="AF55" s="12" t="s">
        <v>1275</v>
      </c>
      <c r="AG55" s="10" t="s">
        <v>461</v>
      </c>
      <c r="AH55" s="11" t="s">
        <v>461</v>
      </c>
      <c r="AI55" s="11" t="s">
        <v>461</v>
      </c>
      <c r="AJ55" s="11" t="s">
        <v>461</v>
      </c>
      <c r="AK55" s="11" t="s">
        <v>461</v>
      </c>
      <c r="AL55" s="11"/>
      <c r="AM55" s="11"/>
      <c r="AN55" s="11"/>
      <c r="AO55" s="11"/>
      <c r="AP55" s="11"/>
      <c r="AQ55" s="11"/>
      <c r="AR55" s="11"/>
      <c r="AS55" s="11"/>
      <c r="AT55" s="11"/>
      <c r="AU55" s="8"/>
      <c r="AV55" s="8"/>
      <c r="AW55" s="8"/>
      <c r="AX55" s="142"/>
    </row>
    <row r="56" spans="1:50" x14ac:dyDescent="0.15">
      <c r="A56" s="10">
        <v>95</v>
      </c>
      <c r="B56" s="11">
        <v>21</v>
      </c>
      <c r="C56" s="11" t="s">
        <v>77</v>
      </c>
      <c r="D56" s="11">
        <v>217</v>
      </c>
      <c r="E56" s="44" t="s">
        <v>566</v>
      </c>
      <c r="F56" s="9" t="s">
        <v>140</v>
      </c>
      <c r="G56" s="10">
        <v>3</v>
      </c>
      <c r="H56" s="11" t="s">
        <v>89</v>
      </c>
      <c r="I56" s="11" t="s">
        <v>110</v>
      </c>
      <c r="J56" s="11"/>
      <c r="K56" s="11">
        <v>200</v>
      </c>
      <c r="L56" s="83" t="s">
        <v>1018</v>
      </c>
      <c r="M56" s="8"/>
      <c r="N56" s="12"/>
      <c r="O56" s="561" t="s">
        <v>1305</v>
      </c>
      <c r="P56" s="10" t="s">
        <v>461</v>
      </c>
      <c r="Q56" s="11" t="s">
        <v>461</v>
      </c>
      <c r="R56" s="11" t="s">
        <v>461</v>
      </c>
      <c r="S56" s="11" t="s">
        <v>461</v>
      </c>
      <c r="T56" s="11" t="s">
        <v>461</v>
      </c>
      <c r="U56" s="11" t="s">
        <v>705</v>
      </c>
      <c r="V56" s="11" t="s">
        <v>705</v>
      </c>
      <c r="W56" s="11"/>
      <c r="X56" s="11"/>
      <c r="Y56" s="11"/>
      <c r="Z56" s="11"/>
      <c r="AA56" s="11"/>
      <c r="AB56" s="11"/>
      <c r="AC56" s="11"/>
      <c r="AD56" s="11"/>
      <c r="AE56" s="8"/>
      <c r="AF56" s="12" t="s">
        <v>1275</v>
      </c>
      <c r="AG56" s="10" t="s">
        <v>461</v>
      </c>
      <c r="AH56" s="11" t="s">
        <v>461</v>
      </c>
      <c r="AI56" s="11" t="s">
        <v>461</v>
      </c>
      <c r="AJ56" s="11" t="s">
        <v>461</v>
      </c>
      <c r="AK56" s="11" t="s">
        <v>461</v>
      </c>
      <c r="AL56" s="11"/>
      <c r="AM56" s="11"/>
      <c r="AN56" s="11"/>
      <c r="AO56" s="11"/>
      <c r="AP56" s="11"/>
      <c r="AQ56" s="11"/>
      <c r="AR56" s="11"/>
      <c r="AS56" s="11"/>
      <c r="AT56" s="11"/>
      <c r="AU56" s="8"/>
      <c r="AV56" s="8"/>
      <c r="AW56" s="8"/>
      <c r="AX56" s="147" t="s">
        <v>1263</v>
      </c>
    </row>
    <row r="57" spans="1:50" x14ac:dyDescent="0.15">
      <c r="A57" s="10">
        <v>97</v>
      </c>
      <c r="B57" s="11">
        <v>21</v>
      </c>
      <c r="C57" s="11" t="s">
        <v>77</v>
      </c>
      <c r="D57" s="11">
        <v>217</v>
      </c>
      <c r="E57" s="44" t="s">
        <v>566</v>
      </c>
      <c r="F57" s="9" t="s">
        <v>141</v>
      </c>
      <c r="G57" s="10">
        <v>3</v>
      </c>
      <c r="H57" s="11" t="s">
        <v>89</v>
      </c>
      <c r="I57" s="11" t="s">
        <v>110</v>
      </c>
      <c r="J57" s="11"/>
      <c r="K57" s="11">
        <v>270</v>
      </c>
      <c r="L57" s="83" t="s">
        <v>1018</v>
      </c>
      <c r="M57" s="8"/>
      <c r="N57" s="9"/>
      <c r="O57" s="561" t="s">
        <v>1305</v>
      </c>
      <c r="P57" s="10" t="s">
        <v>461</v>
      </c>
      <c r="Q57" s="11" t="s">
        <v>461</v>
      </c>
      <c r="R57" s="11" t="s">
        <v>461</v>
      </c>
      <c r="S57" s="11" t="s">
        <v>461</v>
      </c>
      <c r="T57" s="11" t="s">
        <v>461</v>
      </c>
      <c r="U57" s="11" t="s">
        <v>705</v>
      </c>
      <c r="V57" s="11" t="s">
        <v>705</v>
      </c>
      <c r="W57" s="11"/>
      <c r="X57" s="11"/>
      <c r="Y57" s="11"/>
      <c r="Z57" s="11"/>
      <c r="AA57" s="11"/>
      <c r="AB57" s="11"/>
      <c r="AC57" s="11"/>
      <c r="AD57" s="11"/>
      <c r="AE57" s="8"/>
      <c r="AF57" s="12" t="s">
        <v>1275</v>
      </c>
      <c r="AG57" s="10" t="s">
        <v>461</v>
      </c>
      <c r="AH57" s="11" t="s">
        <v>461</v>
      </c>
      <c r="AI57" s="11" t="s">
        <v>461</v>
      </c>
      <c r="AJ57" s="11" t="s">
        <v>461</v>
      </c>
      <c r="AK57" s="11" t="s">
        <v>461</v>
      </c>
      <c r="AL57" s="11"/>
      <c r="AM57" s="11"/>
      <c r="AN57" s="11"/>
      <c r="AO57" s="11"/>
      <c r="AP57" s="11"/>
      <c r="AQ57" s="11"/>
      <c r="AR57" s="11"/>
      <c r="AS57" s="11"/>
      <c r="AT57" s="11"/>
      <c r="AU57" s="8"/>
      <c r="AV57" s="8"/>
      <c r="AW57" s="8"/>
      <c r="AX57" s="147" t="s">
        <v>1263</v>
      </c>
    </row>
    <row r="58" spans="1:50" x14ac:dyDescent="0.15">
      <c r="A58" s="10">
        <v>98</v>
      </c>
      <c r="B58" s="11">
        <v>21</v>
      </c>
      <c r="C58" s="11" t="s">
        <v>77</v>
      </c>
      <c r="D58" s="11">
        <v>217</v>
      </c>
      <c r="E58" s="44" t="s">
        <v>566</v>
      </c>
      <c r="F58" s="9" t="s">
        <v>142</v>
      </c>
      <c r="G58" s="10">
        <v>4</v>
      </c>
      <c r="H58" s="11" t="s">
        <v>143</v>
      </c>
      <c r="I58" s="11" t="s">
        <v>86</v>
      </c>
      <c r="J58" s="11"/>
      <c r="K58" s="11">
        <v>280</v>
      </c>
      <c r="L58" s="83" t="s">
        <v>1018</v>
      </c>
      <c r="M58" s="8"/>
      <c r="N58" s="9"/>
      <c r="O58" s="561" t="s">
        <v>1305</v>
      </c>
      <c r="P58" s="10" t="s">
        <v>461</v>
      </c>
      <c r="Q58" s="11" t="s">
        <v>461</v>
      </c>
      <c r="R58" s="11" t="s">
        <v>461</v>
      </c>
      <c r="S58" s="11" t="s">
        <v>461</v>
      </c>
      <c r="T58" s="11" t="s">
        <v>461</v>
      </c>
      <c r="U58" s="11" t="s">
        <v>705</v>
      </c>
      <c r="V58" s="11" t="s">
        <v>705</v>
      </c>
      <c r="W58" s="11"/>
      <c r="X58" s="11"/>
      <c r="Y58" s="11"/>
      <c r="Z58" s="11"/>
      <c r="AA58" s="11"/>
      <c r="AB58" s="11"/>
      <c r="AC58" s="11"/>
      <c r="AD58" s="11"/>
      <c r="AE58" s="8"/>
      <c r="AF58" s="12" t="s">
        <v>1275</v>
      </c>
      <c r="AG58" s="10" t="s">
        <v>461</v>
      </c>
      <c r="AH58" s="11" t="s">
        <v>461</v>
      </c>
      <c r="AI58" s="11" t="s">
        <v>461</v>
      </c>
      <c r="AJ58" s="11" t="s">
        <v>461</v>
      </c>
      <c r="AK58" s="11" t="s">
        <v>461</v>
      </c>
      <c r="AL58" s="11"/>
      <c r="AM58" s="11"/>
      <c r="AN58" s="11"/>
      <c r="AO58" s="11"/>
      <c r="AP58" s="11"/>
      <c r="AQ58" s="11"/>
      <c r="AR58" s="11"/>
      <c r="AS58" s="11"/>
      <c r="AT58" s="11"/>
      <c r="AU58" s="8"/>
      <c r="AV58" s="8"/>
      <c r="AW58" s="8"/>
      <c r="AX58" s="147" t="s">
        <v>1263</v>
      </c>
    </row>
    <row r="59" spans="1:50" x14ac:dyDescent="0.15">
      <c r="A59" s="10">
        <v>99</v>
      </c>
      <c r="B59" s="11">
        <v>21</v>
      </c>
      <c r="C59" s="11" t="s">
        <v>77</v>
      </c>
      <c r="D59" s="11">
        <v>217</v>
      </c>
      <c r="E59" s="44" t="s">
        <v>566</v>
      </c>
      <c r="F59" s="9" t="s">
        <v>144</v>
      </c>
      <c r="G59" s="10">
        <v>4</v>
      </c>
      <c r="H59" s="11" t="s">
        <v>89</v>
      </c>
      <c r="I59" s="11" t="s">
        <v>101</v>
      </c>
      <c r="J59" s="11"/>
      <c r="K59" s="11">
        <v>200</v>
      </c>
      <c r="L59" s="83" t="s">
        <v>1018</v>
      </c>
      <c r="M59" s="8"/>
      <c r="N59" s="9"/>
      <c r="O59" s="561" t="s">
        <v>1305</v>
      </c>
      <c r="P59" s="10" t="s">
        <v>461</v>
      </c>
      <c r="Q59" s="11" t="s">
        <v>461</v>
      </c>
      <c r="R59" s="11" t="s">
        <v>461</v>
      </c>
      <c r="S59" s="11" t="s">
        <v>461</v>
      </c>
      <c r="T59" s="11" t="s">
        <v>461</v>
      </c>
      <c r="U59" s="11" t="s">
        <v>705</v>
      </c>
      <c r="V59" s="11" t="s">
        <v>705</v>
      </c>
      <c r="W59" s="11"/>
      <c r="X59" s="11"/>
      <c r="Y59" s="11"/>
      <c r="Z59" s="11"/>
      <c r="AA59" s="11"/>
      <c r="AB59" s="11"/>
      <c r="AC59" s="11"/>
      <c r="AD59" s="11"/>
      <c r="AE59" s="8"/>
      <c r="AF59" s="12" t="s">
        <v>1275</v>
      </c>
      <c r="AG59" s="10" t="s">
        <v>461</v>
      </c>
      <c r="AH59" s="11" t="s">
        <v>461</v>
      </c>
      <c r="AI59" s="11" t="s">
        <v>461</v>
      </c>
      <c r="AJ59" s="11" t="s">
        <v>461</v>
      </c>
      <c r="AK59" s="11" t="s">
        <v>461</v>
      </c>
      <c r="AL59" s="11"/>
      <c r="AM59" s="11"/>
      <c r="AN59" s="11"/>
      <c r="AO59" s="11"/>
      <c r="AP59" s="11"/>
      <c r="AQ59" s="11"/>
      <c r="AR59" s="11"/>
      <c r="AS59" s="11"/>
      <c r="AT59" s="11"/>
      <c r="AU59" s="8"/>
      <c r="AV59" s="8"/>
      <c r="AW59" s="8"/>
      <c r="AX59" s="147" t="s">
        <v>1263</v>
      </c>
    </row>
    <row r="60" spans="1:50" x14ac:dyDescent="0.15">
      <c r="A60" s="10">
        <v>40</v>
      </c>
      <c r="B60" s="11">
        <v>21</v>
      </c>
      <c r="C60" s="11" t="s">
        <v>77</v>
      </c>
      <c r="D60" s="11">
        <v>218</v>
      </c>
      <c r="E60" s="44" t="s">
        <v>573</v>
      </c>
      <c r="F60" s="9" t="s">
        <v>145</v>
      </c>
      <c r="G60" s="10">
        <v>6</v>
      </c>
      <c r="H60" s="11" t="s">
        <v>89</v>
      </c>
      <c r="I60" s="11" t="s">
        <v>146</v>
      </c>
      <c r="J60" s="11">
        <v>34</v>
      </c>
      <c r="K60" s="11">
        <v>80</v>
      </c>
      <c r="L60" s="11"/>
      <c r="M60" s="8"/>
      <c r="N60" s="9"/>
      <c r="O60" s="561" t="s">
        <v>1439</v>
      </c>
      <c r="P60" s="10" t="s">
        <v>461</v>
      </c>
      <c r="Q60" s="11" t="s">
        <v>461</v>
      </c>
      <c r="R60" s="11" t="s">
        <v>461</v>
      </c>
      <c r="S60" s="11" t="s">
        <v>461</v>
      </c>
      <c r="T60" s="11" t="s">
        <v>461</v>
      </c>
      <c r="U60" s="11" t="s">
        <v>705</v>
      </c>
      <c r="V60" s="11" t="s">
        <v>705</v>
      </c>
      <c r="W60" s="11"/>
      <c r="X60" s="11"/>
      <c r="Y60" s="11"/>
      <c r="Z60" s="11"/>
      <c r="AA60" s="11"/>
      <c r="AB60" s="11"/>
      <c r="AC60" s="11"/>
      <c r="AD60" s="11"/>
      <c r="AE60" s="8"/>
      <c r="AF60" s="12" t="s">
        <v>1275</v>
      </c>
      <c r="AG60" s="10" t="s">
        <v>461</v>
      </c>
      <c r="AH60" s="11" t="s">
        <v>461</v>
      </c>
      <c r="AI60" s="11" t="s">
        <v>461</v>
      </c>
      <c r="AJ60" s="11" t="s">
        <v>461</v>
      </c>
      <c r="AK60" s="11" t="s">
        <v>461</v>
      </c>
      <c r="AL60" s="11"/>
      <c r="AM60" s="11"/>
      <c r="AN60" s="11"/>
      <c r="AO60" s="11"/>
      <c r="AP60" s="11"/>
      <c r="AQ60" s="11"/>
      <c r="AR60" s="11"/>
      <c r="AS60" s="11"/>
      <c r="AT60" s="11"/>
      <c r="AU60" s="8"/>
      <c r="AV60" s="8"/>
      <c r="AW60" s="8"/>
      <c r="AX60" s="142">
        <v>2</v>
      </c>
    </row>
    <row r="61" spans="1:50" x14ac:dyDescent="0.15">
      <c r="A61" s="10">
        <v>43</v>
      </c>
      <c r="B61" s="11">
        <v>21</v>
      </c>
      <c r="C61" s="11" t="s">
        <v>77</v>
      </c>
      <c r="D61" s="11">
        <v>218</v>
      </c>
      <c r="E61" s="44" t="s">
        <v>573</v>
      </c>
      <c r="F61" s="9" t="s">
        <v>147</v>
      </c>
      <c r="G61" s="10">
        <v>6</v>
      </c>
      <c r="H61" s="11" t="s">
        <v>79</v>
      </c>
      <c r="I61" s="11" t="s">
        <v>80</v>
      </c>
      <c r="J61" s="11">
        <v>34</v>
      </c>
      <c r="K61" s="11">
        <v>50</v>
      </c>
      <c r="L61" s="11"/>
      <c r="M61" s="8"/>
      <c r="N61" s="9"/>
      <c r="O61" s="561" t="s">
        <v>1439</v>
      </c>
      <c r="P61" s="10" t="s">
        <v>461</v>
      </c>
      <c r="Q61" s="11" t="s">
        <v>461</v>
      </c>
      <c r="R61" s="11" t="s">
        <v>461</v>
      </c>
      <c r="S61" s="11" t="s">
        <v>461</v>
      </c>
      <c r="T61" s="11" t="s">
        <v>461</v>
      </c>
      <c r="U61" s="11" t="s">
        <v>705</v>
      </c>
      <c r="V61" s="11" t="s">
        <v>705</v>
      </c>
      <c r="W61" s="11"/>
      <c r="X61" s="11"/>
      <c r="Y61" s="11"/>
      <c r="Z61" s="11"/>
      <c r="AA61" s="11"/>
      <c r="AB61" s="11"/>
      <c r="AC61" s="11"/>
      <c r="AD61" s="11"/>
      <c r="AE61" s="8"/>
      <c r="AF61" s="12" t="s">
        <v>1275</v>
      </c>
      <c r="AG61" s="10" t="s">
        <v>461</v>
      </c>
      <c r="AH61" s="11" t="s">
        <v>461</v>
      </c>
      <c r="AI61" s="11" t="s">
        <v>461</v>
      </c>
      <c r="AJ61" s="11" t="s">
        <v>461</v>
      </c>
      <c r="AK61" s="11" t="s">
        <v>461</v>
      </c>
      <c r="AL61" s="11"/>
      <c r="AM61" s="11"/>
      <c r="AN61" s="11"/>
      <c r="AO61" s="11"/>
      <c r="AP61" s="11"/>
      <c r="AQ61" s="11"/>
      <c r="AR61" s="11"/>
      <c r="AS61" s="11"/>
      <c r="AT61" s="11"/>
      <c r="AU61" s="8"/>
      <c r="AV61" s="8"/>
      <c r="AW61" s="8"/>
      <c r="AX61" s="142">
        <v>2</v>
      </c>
    </row>
    <row r="62" spans="1:50" x14ac:dyDescent="0.15">
      <c r="A62" s="10">
        <v>44</v>
      </c>
      <c r="B62" s="11">
        <v>21</v>
      </c>
      <c r="C62" s="11" t="s">
        <v>77</v>
      </c>
      <c r="D62" s="11">
        <v>218</v>
      </c>
      <c r="E62" s="44" t="s">
        <v>573</v>
      </c>
      <c r="F62" s="9" t="s">
        <v>148</v>
      </c>
      <c r="G62" s="10">
        <v>6</v>
      </c>
      <c r="H62" s="11" t="s">
        <v>79</v>
      </c>
      <c r="I62" s="11" t="s">
        <v>80</v>
      </c>
      <c r="J62" s="11">
        <v>34</v>
      </c>
      <c r="K62" s="11">
        <v>50</v>
      </c>
      <c r="L62" s="11"/>
      <c r="M62" s="8"/>
      <c r="N62" s="9"/>
      <c r="O62" s="561" t="s">
        <v>1439</v>
      </c>
      <c r="P62" s="10" t="s">
        <v>461</v>
      </c>
      <c r="Q62" s="11" t="s">
        <v>461</v>
      </c>
      <c r="R62" s="11" t="s">
        <v>461</v>
      </c>
      <c r="S62" s="11" t="s">
        <v>461</v>
      </c>
      <c r="T62" s="11" t="s">
        <v>461</v>
      </c>
      <c r="U62" s="11" t="s">
        <v>705</v>
      </c>
      <c r="V62" s="11" t="s">
        <v>705</v>
      </c>
      <c r="W62" s="11"/>
      <c r="X62" s="11"/>
      <c r="Y62" s="11"/>
      <c r="Z62" s="11"/>
      <c r="AA62" s="11"/>
      <c r="AB62" s="11"/>
      <c r="AC62" s="11"/>
      <c r="AD62" s="11"/>
      <c r="AE62" s="8"/>
      <c r="AF62" s="12" t="s">
        <v>1275</v>
      </c>
      <c r="AG62" s="10" t="s">
        <v>461</v>
      </c>
      <c r="AH62" s="11" t="s">
        <v>461</v>
      </c>
      <c r="AI62" s="11" t="s">
        <v>461</v>
      </c>
      <c r="AJ62" s="11" t="s">
        <v>461</v>
      </c>
      <c r="AK62" s="11" t="s">
        <v>461</v>
      </c>
      <c r="AL62" s="11"/>
      <c r="AM62" s="11"/>
      <c r="AN62" s="11"/>
      <c r="AO62" s="11"/>
      <c r="AP62" s="11"/>
      <c r="AQ62" s="11"/>
      <c r="AR62" s="11"/>
      <c r="AS62" s="11"/>
      <c r="AT62" s="11"/>
      <c r="AU62" s="8"/>
      <c r="AV62" s="8"/>
      <c r="AW62" s="8"/>
      <c r="AX62" s="142">
        <v>2</v>
      </c>
    </row>
    <row r="63" spans="1:50" x14ac:dyDescent="0.15">
      <c r="A63" s="10">
        <v>45</v>
      </c>
      <c r="B63" s="11">
        <v>21</v>
      </c>
      <c r="C63" s="11" t="s">
        <v>77</v>
      </c>
      <c r="D63" s="11">
        <v>218</v>
      </c>
      <c r="E63" s="44" t="s">
        <v>573</v>
      </c>
      <c r="F63" s="9" t="s">
        <v>149</v>
      </c>
      <c r="G63" s="10">
        <v>4</v>
      </c>
      <c r="H63" s="11" t="s">
        <v>143</v>
      </c>
      <c r="I63" s="11" t="s">
        <v>101</v>
      </c>
      <c r="J63" s="11">
        <v>32</v>
      </c>
      <c r="K63" s="11">
        <v>150</v>
      </c>
      <c r="L63" s="83" t="s">
        <v>1018</v>
      </c>
      <c r="M63" s="8"/>
      <c r="N63" s="9"/>
      <c r="O63" s="561" t="s">
        <v>1439</v>
      </c>
      <c r="P63" s="10" t="s">
        <v>461</v>
      </c>
      <c r="Q63" s="11" t="s">
        <v>461</v>
      </c>
      <c r="R63" s="11" t="s">
        <v>461</v>
      </c>
      <c r="S63" s="11" t="s">
        <v>461</v>
      </c>
      <c r="T63" s="11" t="s">
        <v>461</v>
      </c>
      <c r="U63" s="11" t="s">
        <v>705</v>
      </c>
      <c r="V63" s="11" t="s">
        <v>705</v>
      </c>
      <c r="W63" s="11"/>
      <c r="X63" s="11"/>
      <c r="Y63" s="11"/>
      <c r="Z63" s="11"/>
      <c r="AA63" s="11"/>
      <c r="AB63" s="11"/>
      <c r="AC63" s="11"/>
      <c r="AD63" s="11"/>
      <c r="AE63" s="8"/>
      <c r="AF63" s="12" t="s">
        <v>1275</v>
      </c>
      <c r="AG63" s="10" t="s">
        <v>461</v>
      </c>
      <c r="AH63" s="11" t="s">
        <v>461</v>
      </c>
      <c r="AI63" s="11" t="s">
        <v>461</v>
      </c>
      <c r="AJ63" s="11" t="s">
        <v>461</v>
      </c>
      <c r="AK63" s="11" t="s">
        <v>461</v>
      </c>
      <c r="AL63" s="11"/>
      <c r="AM63" s="11"/>
      <c r="AN63" s="11"/>
      <c r="AO63" s="11"/>
      <c r="AP63" s="11"/>
      <c r="AQ63" s="11"/>
      <c r="AR63" s="11"/>
      <c r="AS63" s="11"/>
      <c r="AT63" s="11"/>
      <c r="AU63" s="8"/>
      <c r="AV63" s="8"/>
      <c r="AW63" s="8"/>
      <c r="AX63" s="142">
        <v>2</v>
      </c>
    </row>
    <row r="64" spans="1:50" x14ac:dyDescent="0.15">
      <c r="A64" s="10">
        <v>54</v>
      </c>
      <c r="B64" s="11">
        <v>21</v>
      </c>
      <c r="C64" s="11" t="s">
        <v>77</v>
      </c>
      <c r="D64" s="11">
        <v>219</v>
      </c>
      <c r="E64" s="44" t="s">
        <v>574</v>
      </c>
      <c r="F64" s="9" t="s">
        <v>150</v>
      </c>
      <c r="G64" s="10">
        <v>4</v>
      </c>
      <c r="H64" s="11" t="s">
        <v>89</v>
      </c>
      <c r="I64" s="11" t="s">
        <v>101</v>
      </c>
      <c r="J64" s="11"/>
      <c r="K64" s="11">
        <v>130</v>
      </c>
      <c r="L64" s="83" t="s">
        <v>1018</v>
      </c>
      <c r="M64" s="8"/>
      <c r="N64" s="9"/>
      <c r="O64" s="560" t="s">
        <v>1307</v>
      </c>
      <c r="P64" s="10" t="s">
        <v>461</v>
      </c>
      <c r="Q64" s="11" t="s">
        <v>461</v>
      </c>
      <c r="R64" s="11" t="s">
        <v>461</v>
      </c>
      <c r="S64" s="11" t="s">
        <v>461</v>
      </c>
      <c r="T64" s="11" t="s">
        <v>461</v>
      </c>
      <c r="U64" s="11" t="s">
        <v>705</v>
      </c>
      <c r="V64" s="11" t="s">
        <v>705</v>
      </c>
      <c r="W64" s="11"/>
      <c r="X64" s="11"/>
      <c r="Y64" s="11"/>
      <c r="Z64" s="11"/>
      <c r="AA64" s="11"/>
      <c r="AB64" s="11"/>
      <c r="AC64" s="11"/>
      <c r="AD64" s="11"/>
      <c r="AE64" s="8"/>
      <c r="AF64" s="12" t="s">
        <v>1275</v>
      </c>
      <c r="AG64" s="10" t="s">
        <v>461</v>
      </c>
      <c r="AH64" s="11" t="s">
        <v>461</v>
      </c>
      <c r="AI64" s="11" t="s">
        <v>461</v>
      </c>
      <c r="AJ64" s="11" t="s">
        <v>461</v>
      </c>
      <c r="AK64" s="11" t="s">
        <v>461</v>
      </c>
      <c r="AL64" s="11"/>
      <c r="AM64" s="11"/>
      <c r="AN64" s="11"/>
      <c r="AO64" s="11"/>
      <c r="AP64" s="11"/>
      <c r="AQ64" s="11"/>
      <c r="AR64" s="11"/>
      <c r="AS64" s="11"/>
      <c r="AT64" s="11"/>
      <c r="AU64" s="8"/>
      <c r="AV64" s="8"/>
      <c r="AW64" s="8"/>
      <c r="AX64" s="147" t="s">
        <v>1264</v>
      </c>
    </row>
    <row r="65" spans="1:50" x14ac:dyDescent="0.15">
      <c r="A65" s="10">
        <v>55</v>
      </c>
      <c r="B65" s="11">
        <v>21</v>
      </c>
      <c r="C65" s="11" t="s">
        <v>77</v>
      </c>
      <c r="D65" s="11">
        <v>219</v>
      </c>
      <c r="E65" s="44" t="s">
        <v>574</v>
      </c>
      <c r="F65" s="9" t="s">
        <v>151</v>
      </c>
      <c r="G65" s="10">
        <v>4</v>
      </c>
      <c r="H65" s="11" t="s">
        <v>89</v>
      </c>
      <c r="I65" s="11" t="s">
        <v>101</v>
      </c>
      <c r="J65" s="11"/>
      <c r="K65" s="11">
        <v>160</v>
      </c>
      <c r="L65" s="83" t="s">
        <v>1018</v>
      </c>
      <c r="M65" s="8"/>
      <c r="N65" s="9"/>
      <c r="O65" s="560" t="s">
        <v>1307</v>
      </c>
      <c r="P65" s="10" t="s">
        <v>461</v>
      </c>
      <c r="Q65" s="11" t="s">
        <v>461</v>
      </c>
      <c r="R65" s="11" t="s">
        <v>461</v>
      </c>
      <c r="S65" s="11" t="s">
        <v>461</v>
      </c>
      <c r="T65" s="11" t="s">
        <v>461</v>
      </c>
      <c r="U65" s="11" t="s">
        <v>705</v>
      </c>
      <c r="V65" s="11" t="s">
        <v>705</v>
      </c>
      <c r="W65" s="11"/>
      <c r="X65" s="11"/>
      <c r="Y65" s="11"/>
      <c r="Z65" s="11"/>
      <c r="AA65" s="11"/>
      <c r="AB65" s="11"/>
      <c r="AC65" s="11"/>
      <c r="AD65" s="11"/>
      <c r="AE65" s="8"/>
      <c r="AF65" s="12" t="s">
        <v>1275</v>
      </c>
      <c r="AG65" s="10" t="s">
        <v>461</v>
      </c>
      <c r="AH65" s="11" t="s">
        <v>461</v>
      </c>
      <c r="AI65" s="11" t="s">
        <v>461</v>
      </c>
      <c r="AJ65" s="11" t="s">
        <v>461</v>
      </c>
      <c r="AK65" s="11" t="s">
        <v>461</v>
      </c>
      <c r="AL65" s="11"/>
      <c r="AM65" s="11"/>
      <c r="AN65" s="11"/>
      <c r="AO65" s="11"/>
      <c r="AP65" s="11"/>
      <c r="AQ65" s="11"/>
      <c r="AR65" s="11"/>
      <c r="AS65" s="11"/>
      <c r="AT65" s="11"/>
      <c r="AU65" s="8"/>
      <c r="AV65" s="8"/>
      <c r="AW65" s="8"/>
      <c r="AX65" s="147" t="s">
        <v>1264</v>
      </c>
    </row>
    <row r="66" spans="1:50" x14ac:dyDescent="0.15">
      <c r="A66" s="10">
        <v>56</v>
      </c>
      <c r="B66" s="11">
        <v>21</v>
      </c>
      <c r="C66" s="11" t="s">
        <v>77</v>
      </c>
      <c r="D66" s="11">
        <v>219</v>
      </c>
      <c r="E66" s="44" t="s">
        <v>574</v>
      </c>
      <c r="F66" s="9" t="s">
        <v>152</v>
      </c>
      <c r="G66" s="10">
        <v>4</v>
      </c>
      <c r="H66" s="11" t="s">
        <v>89</v>
      </c>
      <c r="I66" s="11" t="s">
        <v>101</v>
      </c>
      <c r="J66" s="11"/>
      <c r="K66" s="11">
        <v>230</v>
      </c>
      <c r="L66" s="83" t="s">
        <v>1018</v>
      </c>
      <c r="M66" s="8"/>
      <c r="N66" s="9"/>
      <c r="O66" s="560" t="s">
        <v>1307</v>
      </c>
      <c r="P66" s="10" t="s">
        <v>461</v>
      </c>
      <c r="Q66" s="11" t="s">
        <v>461</v>
      </c>
      <c r="R66" s="11" t="s">
        <v>461</v>
      </c>
      <c r="S66" s="11" t="s">
        <v>461</v>
      </c>
      <c r="T66" s="11" t="s">
        <v>461</v>
      </c>
      <c r="U66" s="11" t="s">
        <v>705</v>
      </c>
      <c r="V66" s="11" t="s">
        <v>705</v>
      </c>
      <c r="W66" s="11"/>
      <c r="X66" s="11"/>
      <c r="Y66" s="11"/>
      <c r="Z66" s="11"/>
      <c r="AA66" s="11"/>
      <c r="AB66" s="11"/>
      <c r="AC66" s="11"/>
      <c r="AD66" s="11"/>
      <c r="AE66" s="8"/>
      <c r="AF66" s="12" t="s">
        <v>1275</v>
      </c>
      <c r="AG66" s="10" t="s">
        <v>461</v>
      </c>
      <c r="AH66" s="11" t="s">
        <v>461</v>
      </c>
      <c r="AI66" s="11" t="s">
        <v>461</v>
      </c>
      <c r="AJ66" s="11" t="s">
        <v>461</v>
      </c>
      <c r="AK66" s="11" t="s">
        <v>461</v>
      </c>
      <c r="AL66" s="11"/>
      <c r="AM66" s="11"/>
      <c r="AN66" s="11"/>
      <c r="AO66" s="11"/>
      <c r="AP66" s="11"/>
      <c r="AQ66" s="11"/>
      <c r="AR66" s="11"/>
      <c r="AS66" s="11"/>
      <c r="AT66" s="11"/>
      <c r="AU66" s="8"/>
      <c r="AV66" s="8"/>
      <c r="AW66" s="8"/>
      <c r="AX66" s="147" t="s">
        <v>1264</v>
      </c>
    </row>
    <row r="67" spans="1:50" x14ac:dyDescent="0.15">
      <c r="A67" s="10">
        <v>57</v>
      </c>
      <c r="B67" s="11">
        <v>21</v>
      </c>
      <c r="C67" s="11" t="s">
        <v>77</v>
      </c>
      <c r="D67" s="11">
        <v>219</v>
      </c>
      <c r="E67" s="44" t="s">
        <v>574</v>
      </c>
      <c r="F67" s="9" t="s">
        <v>153</v>
      </c>
      <c r="G67" s="10">
        <v>4</v>
      </c>
      <c r="H67" s="11" t="s">
        <v>89</v>
      </c>
      <c r="I67" s="11" t="s">
        <v>101</v>
      </c>
      <c r="J67" s="11"/>
      <c r="K67" s="11">
        <v>260</v>
      </c>
      <c r="L67" s="83" t="s">
        <v>1018</v>
      </c>
      <c r="M67" s="8"/>
      <c r="N67" s="9"/>
      <c r="O67" s="560" t="s">
        <v>1307</v>
      </c>
      <c r="P67" s="10" t="s">
        <v>461</v>
      </c>
      <c r="Q67" s="11" t="s">
        <v>461</v>
      </c>
      <c r="R67" s="11" t="s">
        <v>461</v>
      </c>
      <c r="S67" s="11" t="s">
        <v>461</v>
      </c>
      <c r="T67" s="11" t="s">
        <v>461</v>
      </c>
      <c r="U67" s="11" t="s">
        <v>705</v>
      </c>
      <c r="V67" s="11" t="s">
        <v>705</v>
      </c>
      <c r="W67" s="11"/>
      <c r="X67" s="11"/>
      <c r="Y67" s="11"/>
      <c r="Z67" s="11"/>
      <c r="AA67" s="11"/>
      <c r="AB67" s="11"/>
      <c r="AC67" s="11"/>
      <c r="AD67" s="11"/>
      <c r="AE67" s="8"/>
      <c r="AF67" s="12" t="s">
        <v>1275</v>
      </c>
      <c r="AG67" s="10" t="s">
        <v>461</v>
      </c>
      <c r="AH67" s="11" t="s">
        <v>461</v>
      </c>
      <c r="AI67" s="11" t="s">
        <v>461</v>
      </c>
      <c r="AJ67" s="11" t="s">
        <v>461</v>
      </c>
      <c r="AK67" s="11" t="s">
        <v>461</v>
      </c>
      <c r="AL67" s="11"/>
      <c r="AM67" s="11"/>
      <c r="AN67" s="11"/>
      <c r="AO67" s="11"/>
      <c r="AP67" s="11"/>
      <c r="AQ67" s="11"/>
      <c r="AR67" s="11"/>
      <c r="AS67" s="11"/>
      <c r="AT67" s="11"/>
      <c r="AU67" s="8"/>
      <c r="AV67" s="8"/>
      <c r="AW67" s="8"/>
      <c r="AX67" s="147" t="s">
        <v>1264</v>
      </c>
    </row>
    <row r="68" spans="1:50" x14ac:dyDescent="0.15">
      <c r="A68" s="10">
        <v>58</v>
      </c>
      <c r="B68" s="11">
        <v>21</v>
      </c>
      <c r="C68" s="11" t="s">
        <v>77</v>
      </c>
      <c r="D68" s="11">
        <v>219</v>
      </c>
      <c r="E68" s="44" t="s">
        <v>574</v>
      </c>
      <c r="F68" s="9" t="s">
        <v>154</v>
      </c>
      <c r="G68" s="10">
        <v>5</v>
      </c>
      <c r="H68" s="11" t="s">
        <v>89</v>
      </c>
      <c r="I68" s="11" t="s">
        <v>110</v>
      </c>
      <c r="J68" s="11"/>
      <c r="K68" s="11">
        <v>60</v>
      </c>
      <c r="L68" s="11"/>
      <c r="M68" s="8"/>
      <c r="N68" s="9"/>
      <c r="O68" s="560" t="s">
        <v>1307</v>
      </c>
      <c r="P68" s="10" t="s">
        <v>461</v>
      </c>
      <c r="Q68" s="11" t="s">
        <v>461</v>
      </c>
      <c r="R68" s="11" t="s">
        <v>461</v>
      </c>
      <c r="S68" s="11" t="s">
        <v>461</v>
      </c>
      <c r="T68" s="11" t="s">
        <v>461</v>
      </c>
      <c r="U68" s="11" t="s">
        <v>705</v>
      </c>
      <c r="V68" s="11" t="s">
        <v>705</v>
      </c>
      <c r="W68" s="11"/>
      <c r="X68" s="11"/>
      <c r="Y68" s="11"/>
      <c r="Z68" s="11"/>
      <c r="AA68" s="11"/>
      <c r="AB68" s="11"/>
      <c r="AC68" s="11"/>
      <c r="AD68" s="11"/>
      <c r="AE68" s="8"/>
      <c r="AF68" s="12" t="s">
        <v>1275</v>
      </c>
      <c r="AG68" s="10" t="s">
        <v>461</v>
      </c>
      <c r="AH68" s="11" t="s">
        <v>461</v>
      </c>
      <c r="AI68" s="11" t="s">
        <v>461</v>
      </c>
      <c r="AJ68" s="11" t="s">
        <v>461</v>
      </c>
      <c r="AK68" s="11" t="s">
        <v>461</v>
      </c>
      <c r="AL68" s="11"/>
      <c r="AM68" s="11"/>
      <c r="AN68" s="11"/>
      <c r="AO68" s="11"/>
      <c r="AP68" s="11"/>
      <c r="AQ68" s="11"/>
      <c r="AR68" s="11"/>
      <c r="AS68" s="11"/>
      <c r="AT68" s="11"/>
      <c r="AU68" s="8"/>
      <c r="AV68" s="8"/>
      <c r="AW68" s="8"/>
      <c r="AX68" s="147" t="s">
        <v>1264</v>
      </c>
    </row>
    <row r="69" spans="1:50" x14ac:dyDescent="0.15">
      <c r="A69" s="10">
        <v>59</v>
      </c>
      <c r="B69" s="11">
        <v>21</v>
      </c>
      <c r="C69" s="11" t="s">
        <v>77</v>
      </c>
      <c r="D69" s="11">
        <v>219</v>
      </c>
      <c r="E69" s="44" t="s">
        <v>574</v>
      </c>
      <c r="F69" s="9" t="s">
        <v>155</v>
      </c>
      <c r="G69" s="10">
        <v>4</v>
      </c>
      <c r="H69" s="11" t="s">
        <v>89</v>
      </c>
      <c r="I69" s="11" t="s">
        <v>101</v>
      </c>
      <c r="J69" s="11"/>
      <c r="K69" s="11">
        <v>170</v>
      </c>
      <c r="L69" s="83" t="s">
        <v>1018</v>
      </c>
      <c r="M69" s="8"/>
      <c r="N69" s="9"/>
      <c r="O69" s="560" t="s">
        <v>1307</v>
      </c>
      <c r="P69" s="10" t="s">
        <v>461</v>
      </c>
      <c r="Q69" s="11" t="s">
        <v>461</v>
      </c>
      <c r="R69" s="11" t="s">
        <v>461</v>
      </c>
      <c r="S69" s="11" t="s">
        <v>461</v>
      </c>
      <c r="T69" s="11" t="s">
        <v>461</v>
      </c>
      <c r="U69" s="11" t="s">
        <v>705</v>
      </c>
      <c r="V69" s="11" t="s">
        <v>705</v>
      </c>
      <c r="W69" s="11"/>
      <c r="X69" s="11"/>
      <c r="Y69" s="11"/>
      <c r="Z69" s="11"/>
      <c r="AA69" s="11"/>
      <c r="AB69" s="11"/>
      <c r="AC69" s="11"/>
      <c r="AD69" s="11"/>
      <c r="AE69" s="8"/>
      <c r="AF69" s="12" t="s">
        <v>1275</v>
      </c>
      <c r="AG69" s="10" t="s">
        <v>461</v>
      </c>
      <c r="AH69" s="11" t="s">
        <v>461</v>
      </c>
      <c r="AI69" s="11" t="s">
        <v>461</v>
      </c>
      <c r="AJ69" s="11" t="s">
        <v>461</v>
      </c>
      <c r="AK69" s="11" t="s">
        <v>461</v>
      </c>
      <c r="AL69" s="11"/>
      <c r="AM69" s="11"/>
      <c r="AN69" s="11"/>
      <c r="AO69" s="11"/>
      <c r="AP69" s="11"/>
      <c r="AQ69" s="11"/>
      <c r="AR69" s="11"/>
      <c r="AS69" s="11"/>
      <c r="AT69" s="11"/>
      <c r="AU69" s="8"/>
      <c r="AV69" s="8"/>
      <c r="AW69" s="8"/>
      <c r="AX69" s="147" t="s">
        <v>1264</v>
      </c>
    </row>
    <row r="70" spans="1:50" x14ac:dyDescent="0.15">
      <c r="A70" s="10">
        <v>60</v>
      </c>
      <c r="B70" s="11">
        <v>21</v>
      </c>
      <c r="C70" s="11" t="s">
        <v>77</v>
      </c>
      <c r="D70" s="11">
        <v>219</v>
      </c>
      <c r="E70" s="44" t="s">
        <v>574</v>
      </c>
      <c r="F70" s="9" t="s">
        <v>156</v>
      </c>
      <c r="G70" s="10">
        <v>4</v>
      </c>
      <c r="H70" s="11" t="s">
        <v>89</v>
      </c>
      <c r="I70" s="11" t="s">
        <v>101</v>
      </c>
      <c r="J70" s="11"/>
      <c r="K70" s="11">
        <v>140</v>
      </c>
      <c r="L70" s="83" t="s">
        <v>1018</v>
      </c>
      <c r="M70" s="8"/>
      <c r="N70" s="9"/>
      <c r="O70" s="560" t="s">
        <v>1307</v>
      </c>
      <c r="P70" s="10" t="s">
        <v>461</v>
      </c>
      <c r="Q70" s="11" t="s">
        <v>461</v>
      </c>
      <c r="R70" s="11" t="s">
        <v>461</v>
      </c>
      <c r="S70" s="11" t="s">
        <v>461</v>
      </c>
      <c r="T70" s="11" t="s">
        <v>461</v>
      </c>
      <c r="U70" s="11" t="s">
        <v>705</v>
      </c>
      <c r="V70" s="11" t="s">
        <v>705</v>
      </c>
      <c r="W70" s="11"/>
      <c r="X70" s="11"/>
      <c r="Y70" s="11"/>
      <c r="Z70" s="11"/>
      <c r="AA70" s="11"/>
      <c r="AB70" s="11"/>
      <c r="AC70" s="11"/>
      <c r="AD70" s="11"/>
      <c r="AE70" s="8"/>
      <c r="AF70" s="12" t="s">
        <v>1275</v>
      </c>
      <c r="AG70" s="10" t="s">
        <v>461</v>
      </c>
      <c r="AH70" s="11" t="s">
        <v>461</v>
      </c>
      <c r="AI70" s="11" t="s">
        <v>461</v>
      </c>
      <c r="AJ70" s="11" t="s">
        <v>461</v>
      </c>
      <c r="AK70" s="11" t="s">
        <v>461</v>
      </c>
      <c r="AL70" s="11"/>
      <c r="AM70" s="11"/>
      <c r="AN70" s="11"/>
      <c r="AO70" s="11"/>
      <c r="AP70" s="11"/>
      <c r="AQ70" s="11"/>
      <c r="AR70" s="11"/>
      <c r="AS70" s="11"/>
      <c r="AT70" s="11"/>
      <c r="AU70" s="8"/>
      <c r="AV70" s="8"/>
      <c r="AW70" s="8"/>
      <c r="AX70" s="147" t="s">
        <v>1264</v>
      </c>
    </row>
    <row r="71" spans="1:50" x14ac:dyDescent="0.15">
      <c r="A71" s="10">
        <v>82</v>
      </c>
      <c r="B71" s="11">
        <v>21</v>
      </c>
      <c r="C71" s="11" t="s">
        <v>77</v>
      </c>
      <c r="D71" s="11">
        <v>220</v>
      </c>
      <c r="E71" s="44" t="s">
        <v>575</v>
      </c>
      <c r="F71" s="9" t="s">
        <v>157</v>
      </c>
      <c r="G71" s="10">
        <v>4</v>
      </c>
      <c r="H71" s="11" t="s">
        <v>89</v>
      </c>
      <c r="I71" s="11" t="s">
        <v>101</v>
      </c>
      <c r="J71" s="11"/>
      <c r="K71" s="11">
        <v>90</v>
      </c>
      <c r="L71" s="11"/>
      <c r="M71" s="8"/>
      <c r="N71" s="9"/>
      <c r="O71" s="561" t="s">
        <v>1305</v>
      </c>
      <c r="P71" s="10" t="s">
        <v>461</v>
      </c>
      <c r="Q71" s="11" t="s">
        <v>461</v>
      </c>
      <c r="R71" s="11" t="s">
        <v>461</v>
      </c>
      <c r="S71" s="11" t="s">
        <v>461</v>
      </c>
      <c r="T71" s="11" t="s">
        <v>461</v>
      </c>
      <c r="U71" s="11" t="s">
        <v>705</v>
      </c>
      <c r="V71" s="11" t="s">
        <v>705</v>
      </c>
      <c r="W71" s="11"/>
      <c r="X71" s="11"/>
      <c r="Y71" s="11"/>
      <c r="Z71" s="11"/>
      <c r="AA71" s="11"/>
      <c r="AB71" s="11"/>
      <c r="AC71" s="11"/>
      <c r="AD71" s="11"/>
      <c r="AE71" s="8"/>
      <c r="AF71" s="12" t="s">
        <v>1275</v>
      </c>
      <c r="AG71" s="10" t="s">
        <v>461</v>
      </c>
      <c r="AH71" s="11" t="s">
        <v>461</v>
      </c>
      <c r="AI71" s="11" t="s">
        <v>461</v>
      </c>
      <c r="AJ71" s="11" t="s">
        <v>461</v>
      </c>
      <c r="AK71" s="11" t="s">
        <v>461</v>
      </c>
      <c r="AL71" s="11"/>
      <c r="AM71" s="11"/>
      <c r="AN71" s="11"/>
      <c r="AO71" s="11"/>
      <c r="AP71" s="11"/>
      <c r="AQ71" s="11"/>
      <c r="AR71" s="11"/>
      <c r="AS71" s="11"/>
      <c r="AT71" s="11"/>
      <c r="AU71" s="8"/>
      <c r="AV71" s="8"/>
      <c r="AW71" s="8"/>
      <c r="AX71" s="147" t="s">
        <v>1263</v>
      </c>
    </row>
    <row r="72" spans="1:50" x14ac:dyDescent="0.15">
      <c r="A72" s="10">
        <v>83</v>
      </c>
      <c r="B72" s="11">
        <v>21</v>
      </c>
      <c r="C72" s="11" t="s">
        <v>77</v>
      </c>
      <c r="D72" s="11">
        <v>220</v>
      </c>
      <c r="E72" s="44" t="s">
        <v>575</v>
      </c>
      <c r="F72" s="9" t="s">
        <v>158</v>
      </c>
      <c r="G72" s="10">
        <v>4</v>
      </c>
      <c r="H72" s="11" t="s">
        <v>89</v>
      </c>
      <c r="I72" s="11" t="s">
        <v>110</v>
      </c>
      <c r="J72" s="11"/>
      <c r="K72" s="11">
        <v>80</v>
      </c>
      <c r="L72" s="11"/>
      <c r="M72" s="8"/>
      <c r="N72" s="9"/>
      <c r="O72" s="561" t="s">
        <v>1305</v>
      </c>
      <c r="P72" s="10" t="s">
        <v>461</v>
      </c>
      <c r="Q72" s="11" t="s">
        <v>461</v>
      </c>
      <c r="R72" s="11" t="s">
        <v>461</v>
      </c>
      <c r="S72" s="11" t="s">
        <v>461</v>
      </c>
      <c r="T72" s="11" t="s">
        <v>461</v>
      </c>
      <c r="U72" s="11" t="s">
        <v>705</v>
      </c>
      <c r="V72" s="11" t="s">
        <v>705</v>
      </c>
      <c r="W72" s="11"/>
      <c r="X72" s="11"/>
      <c r="Y72" s="11"/>
      <c r="Z72" s="11"/>
      <c r="AA72" s="11"/>
      <c r="AB72" s="11"/>
      <c r="AC72" s="11"/>
      <c r="AD72" s="11"/>
      <c r="AE72" s="8"/>
      <c r="AF72" s="12" t="s">
        <v>1275</v>
      </c>
      <c r="AG72" s="10" t="s">
        <v>461</v>
      </c>
      <c r="AH72" s="11" t="s">
        <v>461</v>
      </c>
      <c r="AI72" s="11" t="s">
        <v>461</v>
      </c>
      <c r="AJ72" s="11" t="s">
        <v>461</v>
      </c>
      <c r="AK72" s="11" t="s">
        <v>461</v>
      </c>
      <c r="AL72" s="11"/>
      <c r="AM72" s="11"/>
      <c r="AN72" s="11"/>
      <c r="AO72" s="11"/>
      <c r="AP72" s="11"/>
      <c r="AQ72" s="11"/>
      <c r="AR72" s="11"/>
      <c r="AS72" s="11"/>
      <c r="AT72" s="11"/>
      <c r="AU72" s="8"/>
      <c r="AV72" s="8"/>
      <c r="AW72" s="8"/>
      <c r="AX72" s="147" t="s">
        <v>1263</v>
      </c>
    </row>
    <row r="73" spans="1:50" x14ac:dyDescent="0.15">
      <c r="A73" s="10">
        <v>84</v>
      </c>
      <c r="B73" s="11">
        <v>21</v>
      </c>
      <c r="C73" s="11" t="s">
        <v>77</v>
      </c>
      <c r="D73" s="11">
        <v>220</v>
      </c>
      <c r="E73" s="44" t="s">
        <v>575</v>
      </c>
      <c r="F73" s="9" t="s">
        <v>159</v>
      </c>
      <c r="G73" s="10">
        <v>4</v>
      </c>
      <c r="H73" s="11" t="s">
        <v>89</v>
      </c>
      <c r="I73" s="11" t="s">
        <v>101</v>
      </c>
      <c r="J73" s="11"/>
      <c r="K73" s="11">
        <v>60</v>
      </c>
      <c r="L73" s="11"/>
      <c r="M73" s="8"/>
      <c r="N73" s="9"/>
      <c r="O73" s="561" t="s">
        <v>1305</v>
      </c>
      <c r="P73" s="10" t="s">
        <v>461</v>
      </c>
      <c r="Q73" s="11" t="s">
        <v>461</v>
      </c>
      <c r="R73" s="11" t="s">
        <v>461</v>
      </c>
      <c r="S73" s="11" t="s">
        <v>461</v>
      </c>
      <c r="T73" s="11" t="s">
        <v>461</v>
      </c>
      <c r="U73" s="11" t="s">
        <v>705</v>
      </c>
      <c r="V73" s="11" t="s">
        <v>705</v>
      </c>
      <c r="W73" s="11"/>
      <c r="X73" s="11"/>
      <c r="Y73" s="11"/>
      <c r="Z73" s="11"/>
      <c r="AA73" s="11"/>
      <c r="AB73" s="11"/>
      <c r="AC73" s="11"/>
      <c r="AD73" s="11"/>
      <c r="AE73" s="8"/>
      <c r="AF73" s="12" t="s">
        <v>1275</v>
      </c>
      <c r="AG73" s="10" t="s">
        <v>461</v>
      </c>
      <c r="AH73" s="11" t="s">
        <v>461</v>
      </c>
      <c r="AI73" s="11" t="s">
        <v>461</v>
      </c>
      <c r="AJ73" s="11" t="s">
        <v>461</v>
      </c>
      <c r="AK73" s="11" t="s">
        <v>461</v>
      </c>
      <c r="AL73" s="11"/>
      <c r="AM73" s="11"/>
      <c r="AN73" s="11"/>
      <c r="AO73" s="11"/>
      <c r="AP73" s="11"/>
      <c r="AQ73" s="11"/>
      <c r="AR73" s="11"/>
      <c r="AS73" s="11"/>
      <c r="AT73" s="11"/>
      <c r="AU73" s="8"/>
      <c r="AV73" s="8"/>
      <c r="AW73" s="8"/>
      <c r="AX73" s="147" t="s">
        <v>1263</v>
      </c>
    </row>
    <row r="74" spans="1:50" x14ac:dyDescent="0.15">
      <c r="A74" s="10">
        <v>85</v>
      </c>
      <c r="B74" s="11">
        <v>21</v>
      </c>
      <c r="C74" s="11" t="s">
        <v>77</v>
      </c>
      <c r="D74" s="11">
        <v>220</v>
      </c>
      <c r="E74" s="44" t="s">
        <v>575</v>
      </c>
      <c r="F74" s="9" t="s">
        <v>160</v>
      </c>
      <c r="G74" s="10">
        <v>4</v>
      </c>
      <c r="H74" s="11" t="s">
        <v>89</v>
      </c>
      <c r="I74" s="11" t="s">
        <v>110</v>
      </c>
      <c r="J74" s="11"/>
      <c r="K74" s="11">
        <v>50</v>
      </c>
      <c r="L74" s="11"/>
      <c r="M74" s="8"/>
      <c r="N74" s="9"/>
      <c r="O74" s="561" t="s">
        <v>1305</v>
      </c>
      <c r="P74" s="10" t="s">
        <v>461</v>
      </c>
      <c r="Q74" s="11" t="s">
        <v>461</v>
      </c>
      <c r="R74" s="11" t="s">
        <v>461</v>
      </c>
      <c r="S74" s="11" t="s">
        <v>461</v>
      </c>
      <c r="T74" s="11" t="s">
        <v>461</v>
      </c>
      <c r="U74" s="11" t="s">
        <v>705</v>
      </c>
      <c r="V74" s="11" t="s">
        <v>705</v>
      </c>
      <c r="W74" s="11"/>
      <c r="X74" s="11"/>
      <c r="Y74" s="11"/>
      <c r="Z74" s="11"/>
      <c r="AA74" s="11"/>
      <c r="AB74" s="11"/>
      <c r="AC74" s="11"/>
      <c r="AD74" s="11"/>
      <c r="AE74" s="8"/>
      <c r="AF74" s="12" t="s">
        <v>1275</v>
      </c>
      <c r="AG74" s="10" t="s">
        <v>461</v>
      </c>
      <c r="AH74" s="11" t="s">
        <v>461</v>
      </c>
      <c r="AI74" s="11" t="s">
        <v>461</v>
      </c>
      <c r="AJ74" s="11" t="s">
        <v>461</v>
      </c>
      <c r="AK74" s="11" t="s">
        <v>461</v>
      </c>
      <c r="AL74" s="11"/>
      <c r="AM74" s="11"/>
      <c r="AN74" s="11"/>
      <c r="AO74" s="11"/>
      <c r="AP74" s="11"/>
      <c r="AQ74" s="11"/>
      <c r="AR74" s="11"/>
      <c r="AS74" s="11"/>
      <c r="AT74" s="11"/>
      <c r="AU74" s="8"/>
      <c r="AV74" s="8"/>
      <c r="AW74" s="8"/>
      <c r="AX74" s="147" t="s">
        <v>1263</v>
      </c>
    </row>
    <row r="75" spans="1:50" x14ac:dyDescent="0.15">
      <c r="A75" s="10">
        <v>86</v>
      </c>
      <c r="B75" s="11">
        <v>21</v>
      </c>
      <c r="C75" s="11" t="s">
        <v>77</v>
      </c>
      <c r="D75" s="11">
        <v>220</v>
      </c>
      <c r="E75" s="44" t="s">
        <v>575</v>
      </c>
      <c r="F75" s="9" t="s">
        <v>161</v>
      </c>
      <c r="G75" s="10">
        <v>4</v>
      </c>
      <c r="H75" s="11" t="s">
        <v>89</v>
      </c>
      <c r="I75" s="11" t="s">
        <v>101</v>
      </c>
      <c r="J75" s="11"/>
      <c r="K75" s="11">
        <v>120</v>
      </c>
      <c r="L75" s="83" t="s">
        <v>1018</v>
      </c>
      <c r="M75" s="8"/>
      <c r="N75" s="9"/>
      <c r="O75" s="561" t="s">
        <v>1305</v>
      </c>
      <c r="P75" s="10" t="s">
        <v>461</v>
      </c>
      <c r="Q75" s="11" t="s">
        <v>461</v>
      </c>
      <c r="R75" s="11" t="s">
        <v>461</v>
      </c>
      <c r="S75" s="11" t="s">
        <v>461</v>
      </c>
      <c r="T75" s="11" t="s">
        <v>461</v>
      </c>
      <c r="U75" s="11" t="s">
        <v>705</v>
      </c>
      <c r="V75" s="11" t="s">
        <v>705</v>
      </c>
      <c r="W75" s="11"/>
      <c r="X75" s="11"/>
      <c r="Y75" s="11"/>
      <c r="Z75" s="11"/>
      <c r="AA75" s="11"/>
      <c r="AB75" s="11"/>
      <c r="AC75" s="11"/>
      <c r="AD75" s="11"/>
      <c r="AE75" s="8"/>
      <c r="AF75" s="12" t="s">
        <v>1275</v>
      </c>
      <c r="AG75" s="10" t="s">
        <v>461</v>
      </c>
      <c r="AH75" s="11" t="s">
        <v>461</v>
      </c>
      <c r="AI75" s="11" t="s">
        <v>461</v>
      </c>
      <c r="AJ75" s="11" t="s">
        <v>461</v>
      </c>
      <c r="AK75" s="11" t="s">
        <v>461</v>
      </c>
      <c r="AL75" s="11"/>
      <c r="AM75" s="11"/>
      <c r="AN75" s="11"/>
      <c r="AO75" s="11"/>
      <c r="AP75" s="11"/>
      <c r="AQ75" s="11"/>
      <c r="AR75" s="11"/>
      <c r="AS75" s="11"/>
      <c r="AT75" s="11"/>
      <c r="AU75" s="8"/>
      <c r="AV75" s="8"/>
      <c r="AW75" s="8"/>
      <c r="AX75" s="147" t="s">
        <v>1263</v>
      </c>
    </row>
    <row r="76" spans="1:50" x14ac:dyDescent="0.15">
      <c r="A76" s="10">
        <v>20</v>
      </c>
      <c r="B76" s="11">
        <v>21</v>
      </c>
      <c r="C76" s="11" t="s">
        <v>77</v>
      </c>
      <c r="D76" s="11">
        <v>221</v>
      </c>
      <c r="E76" s="44" t="s">
        <v>561</v>
      </c>
      <c r="F76" s="9" t="s">
        <v>162</v>
      </c>
      <c r="G76" s="10">
        <v>6</v>
      </c>
      <c r="H76" s="11" t="s">
        <v>79</v>
      </c>
      <c r="I76" s="11" t="s">
        <v>80</v>
      </c>
      <c r="J76" s="11">
        <v>34</v>
      </c>
      <c r="K76" s="11">
        <v>30</v>
      </c>
      <c r="L76" s="11"/>
      <c r="M76" s="8"/>
      <c r="N76" s="9"/>
      <c r="O76" s="561" t="s">
        <v>1439</v>
      </c>
      <c r="P76" s="10" t="s">
        <v>461</v>
      </c>
      <c r="Q76" s="11" t="s">
        <v>461</v>
      </c>
      <c r="R76" s="11" t="s">
        <v>461</v>
      </c>
      <c r="S76" s="11" t="s">
        <v>461</v>
      </c>
      <c r="T76" s="11" t="s">
        <v>461</v>
      </c>
      <c r="U76" s="11" t="s">
        <v>705</v>
      </c>
      <c r="V76" s="11" t="s">
        <v>705</v>
      </c>
      <c r="W76" s="11"/>
      <c r="X76" s="11"/>
      <c r="Y76" s="11"/>
      <c r="Z76" s="11"/>
      <c r="AA76" s="11"/>
      <c r="AB76" s="11"/>
      <c r="AC76" s="11"/>
      <c r="AD76" s="11"/>
      <c r="AE76" s="8"/>
      <c r="AF76" s="12" t="s">
        <v>1275</v>
      </c>
      <c r="AG76" s="10" t="s">
        <v>461</v>
      </c>
      <c r="AH76" s="11" t="s">
        <v>461</v>
      </c>
      <c r="AI76" s="11" t="s">
        <v>461</v>
      </c>
      <c r="AJ76" s="11" t="s">
        <v>461</v>
      </c>
      <c r="AK76" s="11" t="s">
        <v>461</v>
      </c>
      <c r="AL76" s="11"/>
      <c r="AM76" s="11"/>
      <c r="AN76" s="11"/>
      <c r="AO76" s="11"/>
      <c r="AP76" s="11"/>
      <c r="AQ76" s="11"/>
      <c r="AR76" s="11"/>
      <c r="AS76" s="11"/>
      <c r="AT76" s="11"/>
      <c r="AU76" s="8"/>
      <c r="AV76" s="8"/>
      <c r="AW76" s="8"/>
      <c r="AX76" s="142"/>
    </row>
    <row r="77" spans="1:50" x14ac:dyDescent="0.15">
      <c r="A77" s="10">
        <v>21</v>
      </c>
      <c r="B77" s="11">
        <v>21</v>
      </c>
      <c r="C77" s="11" t="s">
        <v>77</v>
      </c>
      <c r="D77" s="11">
        <v>221</v>
      </c>
      <c r="E77" s="44" t="s">
        <v>561</v>
      </c>
      <c r="F77" s="9" t="s">
        <v>163</v>
      </c>
      <c r="G77" s="10">
        <v>6</v>
      </c>
      <c r="H77" s="11" t="s">
        <v>79</v>
      </c>
      <c r="I77" s="11" t="s">
        <v>80</v>
      </c>
      <c r="J77" s="11">
        <v>34</v>
      </c>
      <c r="K77" s="11">
        <v>40</v>
      </c>
      <c r="L77" s="11"/>
      <c r="M77" s="8"/>
      <c r="N77" s="9"/>
      <c r="O77" s="561" t="s">
        <v>1439</v>
      </c>
      <c r="P77" s="10" t="s">
        <v>461</v>
      </c>
      <c r="Q77" s="11" t="s">
        <v>461</v>
      </c>
      <c r="R77" s="11" t="s">
        <v>461</v>
      </c>
      <c r="S77" s="11" t="s">
        <v>461</v>
      </c>
      <c r="T77" s="11" t="s">
        <v>461</v>
      </c>
      <c r="U77" s="11" t="s">
        <v>705</v>
      </c>
      <c r="V77" s="11" t="s">
        <v>705</v>
      </c>
      <c r="W77" s="11"/>
      <c r="X77" s="11"/>
      <c r="Y77" s="11"/>
      <c r="Z77" s="11"/>
      <c r="AA77" s="11"/>
      <c r="AB77" s="11"/>
      <c r="AC77" s="11"/>
      <c r="AD77" s="11"/>
      <c r="AE77" s="8"/>
      <c r="AF77" s="12" t="s">
        <v>1275</v>
      </c>
      <c r="AG77" s="10" t="s">
        <v>461</v>
      </c>
      <c r="AH77" s="11" t="s">
        <v>461</v>
      </c>
      <c r="AI77" s="11" t="s">
        <v>461</v>
      </c>
      <c r="AJ77" s="11" t="s">
        <v>461</v>
      </c>
      <c r="AK77" s="11" t="s">
        <v>461</v>
      </c>
      <c r="AL77" s="11"/>
      <c r="AM77" s="11"/>
      <c r="AN77" s="11"/>
      <c r="AO77" s="11"/>
      <c r="AP77" s="11"/>
      <c r="AQ77" s="11"/>
      <c r="AR77" s="11"/>
      <c r="AS77" s="11"/>
      <c r="AT77" s="11"/>
      <c r="AU77" s="8"/>
      <c r="AV77" s="8"/>
      <c r="AW77" s="8"/>
      <c r="AX77" s="142"/>
    </row>
    <row r="78" spans="1:50" x14ac:dyDescent="0.15">
      <c r="A78" s="10">
        <v>22</v>
      </c>
      <c r="B78" s="11">
        <v>21</v>
      </c>
      <c r="C78" s="11" t="s">
        <v>77</v>
      </c>
      <c r="D78" s="11">
        <v>221</v>
      </c>
      <c r="E78" s="44" t="s">
        <v>561</v>
      </c>
      <c r="F78" s="9" t="s">
        <v>164</v>
      </c>
      <c r="G78" s="10">
        <v>6</v>
      </c>
      <c r="H78" s="11" t="s">
        <v>79</v>
      </c>
      <c r="I78" s="11" t="s">
        <v>80</v>
      </c>
      <c r="J78" s="11">
        <v>34</v>
      </c>
      <c r="K78" s="11">
        <v>50</v>
      </c>
      <c r="L78" s="11"/>
      <c r="M78" s="8"/>
      <c r="N78" s="9"/>
      <c r="O78" s="561" t="s">
        <v>1439</v>
      </c>
      <c r="P78" s="10" t="s">
        <v>461</v>
      </c>
      <c r="Q78" s="11" t="s">
        <v>461</v>
      </c>
      <c r="R78" s="11" t="s">
        <v>461</v>
      </c>
      <c r="S78" s="11" t="s">
        <v>461</v>
      </c>
      <c r="T78" s="11" t="s">
        <v>461</v>
      </c>
      <c r="U78" s="11" t="s">
        <v>705</v>
      </c>
      <c r="V78" s="11" t="s">
        <v>705</v>
      </c>
      <c r="W78" s="11"/>
      <c r="X78" s="11"/>
      <c r="Y78" s="11"/>
      <c r="Z78" s="11"/>
      <c r="AA78" s="11"/>
      <c r="AB78" s="11"/>
      <c r="AC78" s="11"/>
      <c r="AD78" s="11"/>
      <c r="AE78" s="8"/>
      <c r="AF78" s="12" t="s">
        <v>1275</v>
      </c>
      <c r="AG78" s="10" t="s">
        <v>461</v>
      </c>
      <c r="AH78" s="11" t="s">
        <v>461</v>
      </c>
      <c r="AI78" s="11" t="s">
        <v>461</v>
      </c>
      <c r="AJ78" s="11" t="s">
        <v>461</v>
      </c>
      <c r="AK78" s="11" t="s">
        <v>461</v>
      </c>
      <c r="AL78" s="11"/>
      <c r="AM78" s="11"/>
      <c r="AN78" s="11"/>
      <c r="AO78" s="11"/>
      <c r="AP78" s="11"/>
      <c r="AQ78" s="11"/>
      <c r="AR78" s="11"/>
      <c r="AS78" s="11"/>
      <c r="AT78" s="11"/>
      <c r="AU78" s="8"/>
      <c r="AV78" s="8"/>
      <c r="AW78" s="8"/>
      <c r="AX78" s="142"/>
    </row>
    <row r="79" spans="1:50" x14ac:dyDescent="0.15">
      <c r="A79" s="10">
        <v>17</v>
      </c>
      <c r="B79" s="11">
        <v>21</v>
      </c>
      <c r="C79" s="11" t="s">
        <v>77</v>
      </c>
      <c r="D79" s="11">
        <v>302</v>
      </c>
      <c r="E79" s="44" t="s">
        <v>560</v>
      </c>
      <c r="F79" s="9" t="s">
        <v>165</v>
      </c>
      <c r="G79" s="10">
        <v>6</v>
      </c>
      <c r="H79" s="11" t="s">
        <v>79</v>
      </c>
      <c r="I79" s="11" t="s">
        <v>80</v>
      </c>
      <c r="J79" s="11">
        <v>34</v>
      </c>
      <c r="K79" s="11">
        <v>30</v>
      </c>
      <c r="L79" s="11"/>
      <c r="M79" s="8"/>
      <c r="N79" s="9"/>
      <c r="O79" s="561" t="s">
        <v>1439</v>
      </c>
      <c r="P79" s="10" t="s">
        <v>461</v>
      </c>
      <c r="Q79" s="11" t="s">
        <v>461</v>
      </c>
      <c r="R79" s="11" t="s">
        <v>461</v>
      </c>
      <c r="S79" s="11" t="s">
        <v>461</v>
      </c>
      <c r="T79" s="11" t="s">
        <v>461</v>
      </c>
      <c r="U79" s="11" t="s">
        <v>705</v>
      </c>
      <c r="V79" s="11" t="s">
        <v>705</v>
      </c>
      <c r="W79" s="11"/>
      <c r="X79" s="11"/>
      <c r="Y79" s="11"/>
      <c r="Z79" s="11"/>
      <c r="AA79" s="11"/>
      <c r="AB79" s="11"/>
      <c r="AC79" s="11"/>
      <c r="AD79" s="11"/>
      <c r="AE79" s="8"/>
      <c r="AF79" s="12" t="s">
        <v>1275</v>
      </c>
      <c r="AG79" s="10" t="s">
        <v>461</v>
      </c>
      <c r="AH79" s="11" t="s">
        <v>461</v>
      </c>
      <c r="AI79" s="11" t="s">
        <v>461</v>
      </c>
      <c r="AJ79" s="11" t="s">
        <v>461</v>
      </c>
      <c r="AK79" s="11" t="s">
        <v>461</v>
      </c>
      <c r="AL79" s="11"/>
      <c r="AM79" s="11"/>
      <c r="AN79" s="11"/>
      <c r="AO79" s="11"/>
      <c r="AP79" s="11"/>
      <c r="AQ79" s="11"/>
      <c r="AR79" s="11"/>
      <c r="AS79" s="11"/>
      <c r="AT79" s="11"/>
      <c r="AU79" s="8"/>
      <c r="AV79" s="8"/>
      <c r="AW79" s="8"/>
      <c r="AX79" s="142"/>
    </row>
    <row r="80" spans="1:50" x14ac:dyDescent="0.15">
      <c r="A80" s="10">
        <v>18</v>
      </c>
      <c r="B80" s="11">
        <v>21</v>
      </c>
      <c r="C80" s="11" t="s">
        <v>77</v>
      </c>
      <c r="D80" s="11">
        <v>303</v>
      </c>
      <c r="E80" s="44" t="s">
        <v>560</v>
      </c>
      <c r="F80" s="9" t="s">
        <v>166</v>
      </c>
      <c r="G80" s="10">
        <v>6</v>
      </c>
      <c r="H80" s="11" t="s">
        <v>79</v>
      </c>
      <c r="I80" s="11" t="s">
        <v>80</v>
      </c>
      <c r="J80" s="11">
        <v>34</v>
      </c>
      <c r="K80" s="11">
        <v>30</v>
      </c>
      <c r="L80" s="11"/>
      <c r="M80" s="8"/>
      <c r="N80" s="9"/>
      <c r="O80" s="561" t="s">
        <v>1439</v>
      </c>
      <c r="P80" s="10" t="s">
        <v>461</v>
      </c>
      <c r="Q80" s="11" t="s">
        <v>461</v>
      </c>
      <c r="R80" s="11" t="s">
        <v>461</v>
      </c>
      <c r="S80" s="11" t="s">
        <v>461</v>
      </c>
      <c r="T80" s="11" t="s">
        <v>461</v>
      </c>
      <c r="U80" s="11" t="s">
        <v>705</v>
      </c>
      <c r="V80" s="11" t="s">
        <v>705</v>
      </c>
      <c r="W80" s="11"/>
      <c r="X80" s="11"/>
      <c r="Y80" s="11"/>
      <c r="Z80" s="11"/>
      <c r="AA80" s="11"/>
      <c r="AB80" s="11"/>
      <c r="AC80" s="11"/>
      <c r="AD80" s="11"/>
      <c r="AE80" s="8"/>
      <c r="AF80" s="12" t="s">
        <v>1275</v>
      </c>
      <c r="AG80" s="10" t="s">
        <v>461</v>
      </c>
      <c r="AH80" s="11" t="s">
        <v>461</v>
      </c>
      <c r="AI80" s="11" t="s">
        <v>461</v>
      </c>
      <c r="AJ80" s="11" t="s">
        <v>461</v>
      </c>
      <c r="AK80" s="11" t="s">
        <v>461</v>
      </c>
      <c r="AL80" s="11"/>
      <c r="AM80" s="11"/>
      <c r="AN80" s="11"/>
      <c r="AO80" s="11"/>
      <c r="AP80" s="11"/>
      <c r="AQ80" s="11"/>
      <c r="AR80" s="11"/>
      <c r="AS80" s="11"/>
      <c r="AT80" s="11"/>
      <c r="AU80" s="8"/>
      <c r="AV80" s="8"/>
      <c r="AW80" s="8"/>
      <c r="AX80" s="142"/>
    </row>
    <row r="81" spans="1:50" x14ac:dyDescent="0.15">
      <c r="A81" s="10">
        <v>23</v>
      </c>
      <c r="B81" s="11">
        <v>21</v>
      </c>
      <c r="C81" s="11" t="s">
        <v>77</v>
      </c>
      <c r="D81" s="11">
        <v>341</v>
      </c>
      <c r="E81" s="44" t="s">
        <v>563</v>
      </c>
      <c r="F81" s="9" t="s">
        <v>167</v>
      </c>
      <c r="G81" s="10">
        <v>6</v>
      </c>
      <c r="H81" s="11" t="s">
        <v>79</v>
      </c>
      <c r="I81" s="11" t="s">
        <v>86</v>
      </c>
      <c r="J81" s="11">
        <v>34</v>
      </c>
      <c r="K81" s="11">
        <v>60</v>
      </c>
      <c r="L81" s="11"/>
      <c r="M81" s="8"/>
      <c r="N81" s="9"/>
      <c r="O81" s="561" t="s">
        <v>1439</v>
      </c>
      <c r="P81" s="10" t="s">
        <v>461</v>
      </c>
      <c r="Q81" s="11" t="s">
        <v>461</v>
      </c>
      <c r="R81" s="11" t="s">
        <v>461</v>
      </c>
      <c r="S81" s="11" t="s">
        <v>461</v>
      </c>
      <c r="T81" s="11" t="s">
        <v>461</v>
      </c>
      <c r="U81" s="11" t="s">
        <v>705</v>
      </c>
      <c r="V81" s="11" t="s">
        <v>705</v>
      </c>
      <c r="W81" s="11"/>
      <c r="X81" s="11"/>
      <c r="Y81" s="11"/>
      <c r="Z81" s="11"/>
      <c r="AA81" s="11"/>
      <c r="AB81" s="11"/>
      <c r="AC81" s="11"/>
      <c r="AD81" s="11"/>
      <c r="AE81" s="8"/>
      <c r="AF81" s="12" t="s">
        <v>1275</v>
      </c>
      <c r="AG81" s="10" t="s">
        <v>461</v>
      </c>
      <c r="AH81" s="11" t="s">
        <v>461</v>
      </c>
      <c r="AI81" s="11" t="s">
        <v>461</v>
      </c>
      <c r="AJ81" s="11" t="s">
        <v>461</v>
      </c>
      <c r="AK81" s="11" t="s">
        <v>461</v>
      </c>
      <c r="AL81" s="11"/>
      <c r="AM81" s="11"/>
      <c r="AN81" s="11"/>
      <c r="AO81" s="11"/>
      <c r="AP81" s="11"/>
      <c r="AQ81" s="11"/>
      <c r="AR81" s="11"/>
      <c r="AS81" s="11"/>
      <c r="AT81" s="11"/>
      <c r="AU81" s="8"/>
      <c r="AV81" s="8"/>
      <c r="AW81" s="8"/>
      <c r="AX81" s="142"/>
    </row>
    <row r="82" spans="1:50" x14ac:dyDescent="0.15">
      <c r="A82" s="10">
        <v>25</v>
      </c>
      <c r="B82" s="11">
        <v>21</v>
      </c>
      <c r="C82" s="11" t="s">
        <v>77</v>
      </c>
      <c r="D82" s="11">
        <v>361</v>
      </c>
      <c r="E82" s="44" t="s">
        <v>576</v>
      </c>
      <c r="F82" s="9" t="s">
        <v>168</v>
      </c>
      <c r="G82" s="10">
        <v>6</v>
      </c>
      <c r="H82" s="11" t="s">
        <v>79</v>
      </c>
      <c r="I82" s="11" t="s">
        <v>80</v>
      </c>
      <c r="J82" s="11">
        <v>34</v>
      </c>
      <c r="K82" s="11">
        <v>90</v>
      </c>
      <c r="L82" s="11"/>
      <c r="M82" s="8"/>
      <c r="N82" s="9"/>
      <c r="O82" s="561" t="s">
        <v>1439</v>
      </c>
      <c r="P82" s="10" t="s">
        <v>461</v>
      </c>
      <c r="Q82" s="11" t="s">
        <v>461</v>
      </c>
      <c r="R82" s="11" t="s">
        <v>461</v>
      </c>
      <c r="S82" s="11" t="s">
        <v>461</v>
      </c>
      <c r="T82" s="11" t="s">
        <v>461</v>
      </c>
      <c r="U82" s="11" t="s">
        <v>705</v>
      </c>
      <c r="V82" s="11" t="s">
        <v>705</v>
      </c>
      <c r="W82" s="11"/>
      <c r="X82" s="11"/>
      <c r="Y82" s="11"/>
      <c r="Z82" s="11"/>
      <c r="AA82" s="11"/>
      <c r="AB82" s="11"/>
      <c r="AC82" s="11"/>
      <c r="AD82" s="11"/>
      <c r="AE82" s="8"/>
      <c r="AF82" s="12" t="s">
        <v>1275</v>
      </c>
      <c r="AG82" s="10" t="s">
        <v>461</v>
      </c>
      <c r="AH82" s="11" t="s">
        <v>461</v>
      </c>
      <c r="AI82" s="11" t="s">
        <v>461</v>
      </c>
      <c r="AJ82" s="11" t="s">
        <v>461</v>
      </c>
      <c r="AK82" s="11" t="s">
        <v>461</v>
      </c>
      <c r="AL82" s="11"/>
      <c r="AM82" s="11"/>
      <c r="AN82" s="11"/>
      <c r="AO82" s="11"/>
      <c r="AP82" s="11"/>
      <c r="AQ82" s="11"/>
      <c r="AR82" s="11"/>
      <c r="AS82" s="11"/>
      <c r="AT82" s="11"/>
      <c r="AU82" s="8"/>
      <c r="AV82" s="8"/>
      <c r="AW82" s="8"/>
      <c r="AX82" s="142"/>
    </row>
    <row r="83" spans="1:50" x14ac:dyDescent="0.15">
      <c r="A83" s="10">
        <v>26</v>
      </c>
      <c r="B83" s="11">
        <v>21</v>
      </c>
      <c r="C83" s="11" t="s">
        <v>77</v>
      </c>
      <c r="D83" s="11">
        <v>362</v>
      </c>
      <c r="E83" s="44" t="s">
        <v>576</v>
      </c>
      <c r="F83" s="9" t="s">
        <v>169</v>
      </c>
      <c r="G83" s="10">
        <v>5</v>
      </c>
      <c r="H83" s="11" t="s">
        <v>89</v>
      </c>
      <c r="I83" s="11" t="s">
        <v>86</v>
      </c>
      <c r="J83" s="11">
        <v>34</v>
      </c>
      <c r="K83" s="11">
        <v>140</v>
      </c>
      <c r="L83" s="83" t="s">
        <v>1018</v>
      </c>
      <c r="M83" s="8"/>
      <c r="N83" s="9"/>
      <c r="O83" s="561" t="s">
        <v>1439</v>
      </c>
      <c r="P83" s="10" t="s">
        <v>461</v>
      </c>
      <c r="Q83" s="11" t="s">
        <v>461</v>
      </c>
      <c r="R83" s="11" t="s">
        <v>461</v>
      </c>
      <c r="S83" s="11" t="s">
        <v>461</v>
      </c>
      <c r="T83" s="11" t="s">
        <v>461</v>
      </c>
      <c r="U83" s="11" t="s">
        <v>705</v>
      </c>
      <c r="V83" s="11" t="s">
        <v>705</v>
      </c>
      <c r="W83" s="11"/>
      <c r="X83" s="11"/>
      <c r="Y83" s="11"/>
      <c r="Z83" s="11"/>
      <c r="AA83" s="11"/>
      <c r="AB83" s="11"/>
      <c r="AC83" s="11"/>
      <c r="AD83" s="11"/>
      <c r="AE83" s="8"/>
      <c r="AF83" s="12" t="s">
        <v>1275</v>
      </c>
      <c r="AG83" s="10" t="s">
        <v>461</v>
      </c>
      <c r="AH83" s="11" t="s">
        <v>461</v>
      </c>
      <c r="AI83" s="11" t="s">
        <v>461</v>
      </c>
      <c r="AJ83" s="11" t="s">
        <v>461</v>
      </c>
      <c r="AK83" s="11" t="s">
        <v>461</v>
      </c>
      <c r="AL83" s="11"/>
      <c r="AM83" s="11"/>
      <c r="AN83" s="11"/>
      <c r="AO83" s="11"/>
      <c r="AP83" s="11"/>
      <c r="AQ83" s="11"/>
      <c r="AR83" s="11"/>
      <c r="AS83" s="11"/>
      <c r="AT83" s="11"/>
      <c r="AU83" s="8"/>
      <c r="AV83" s="8"/>
      <c r="AW83" s="8"/>
      <c r="AX83" s="147" t="s">
        <v>1265</v>
      </c>
    </row>
    <row r="84" spans="1:50" x14ac:dyDescent="0.15">
      <c r="A84" s="10">
        <v>27</v>
      </c>
      <c r="B84" s="11">
        <v>21</v>
      </c>
      <c r="C84" s="11" t="s">
        <v>77</v>
      </c>
      <c r="D84" s="11">
        <v>381</v>
      </c>
      <c r="E84" s="44" t="s">
        <v>564</v>
      </c>
      <c r="F84" s="9" t="s">
        <v>170</v>
      </c>
      <c r="G84" s="10">
        <v>6</v>
      </c>
      <c r="H84" s="11" t="s">
        <v>79</v>
      </c>
      <c r="I84" s="11" t="s">
        <v>80</v>
      </c>
      <c r="J84" s="11">
        <v>34</v>
      </c>
      <c r="K84" s="11">
        <v>50</v>
      </c>
      <c r="L84" s="11"/>
      <c r="M84" s="8"/>
      <c r="N84" s="9"/>
      <c r="O84" s="561" t="s">
        <v>1439</v>
      </c>
      <c r="P84" s="10" t="s">
        <v>461</v>
      </c>
      <c r="Q84" s="11" t="s">
        <v>461</v>
      </c>
      <c r="R84" s="11" t="s">
        <v>461</v>
      </c>
      <c r="S84" s="11" t="s">
        <v>461</v>
      </c>
      <c r="T84" s="11" t="s">
        <v>461</v>
      </c>
      <c r="U84" s="11" t="s">
        <v>705</v>
      </c>
      <c r="V84" s="11" t="s">
        <v>705</v>
      </c>
      <c r="W84" s="11"/>
      <c r="X84" s="11"/>
      <c r="Y84" s="11"/>
      <c r="Z84" s="11"/>
      <c r="AA84" s="11"/>
      <c r="AB84" s="11"/>
      <c r="AC84" s="11"/>
      <c r="AD84" s="11"/>
      <c r="AE84" s="8"/>
      <c r="AF84" s="12" t="s">
        <v>1275</v>
      </c>
      <c r="AG84" s="10" t="s">
        <v>461</v>
      </c>
      <c r="AH84" s="11" t="s">
        <v>461</v>
      </c>
      <c r="AI84" s="11" t="s">
        <v>461</v>
      </c>
      <c r="AJ84" s="11" t="s">
        <v>461</v>
      </c>
      <c r="AK84" s="11" t="s">
        <v>461</v>
      </c>
      <c r="AL84" s="11"/>
      <c r="AM84" s="11"/>
      <c r="AN84" s="11"/>
      <c r="AO84" s="11"/>
      <c r="AP84" s="11"/>
      <c r="AQ84" s="11"/>
      <c r="AR84" s="11"/>
      <c r="AS84" s="11"/>
      <c r="AT84" s="11"/>
      <c r="AU84" s="8"/>
      <c r="AV84" s="8"/>
      <c r="AW84" s="8"/>
      <c r="AX84" s="142"/>
    </row>
    <row r="85" spans="1:50" x14ac:dyDescent="0.15">
      <c r="A85" s="10">
        <v>28</v>
      </c>
      <c r="B85" s="11">
        <v>21</v>
      </c>
      <c r="C85" s="11" t="s">
        <v>77</v>
      </c>
      <c r="D85" s="11">
        <v>382</v>
      </c>
      <c r="E85" s="44" t="s">
        <v>564</v>
      </c>
      <c r="F85" s="9" t="s">
        <v>171</v>
      </c>
      <c r="G85" s="10">
        <v>6</v>
      </c>
      <c r="H85" s="11" t="s">
        <v>79</v>
      </c>
      <c r="I85" s="11" t="s">
        <v>80</v>
      </c>
      <c r="J85" s="11">
        <v>34</v>
      </c>
      <c r="K85" s="11">
        <v>40</v>
      </c>
      <c r="L85" s="11"/>
      <c r="M85" s="8"/>
      <c r="N85" s="9"/>
      <c r="O85" s="561" t="s">
        <v>1439</v>
      </c>
      <c r="P85" s="10" t="s">
        <v>461</v>
      </c>
      <c r="Q85" s="11" t="s">
        <v>461</v>
      </c>
      <c r="R85" s="11" t="s">
        <v>461</v>
      </c>
      <c r="S85" s="11" t="s">
        <v>461</v>
      </c>
      <c r="T85" s="11" t="s">
        <v>461</v>
      </c>
      <c r="U85" s="11" t="s">
        <v>705</v>
      </c>
      <c r="V85" s="11" t="s">
        <v>705</v>
      </c>
      <c r="W85" s="11"/>
      <c r="X85" s="11"/>
      <c r="Y85" s="11"/>
      <c r="Z85" s="11"/>
      <c r="AA85" s="11"/>
      <c r="AB85" s="11"/>
      <c r="AC85" s="11"/>
      <c r="AD85" s="11"/>
      <c r="AE85" s="8"/>
      <c r="AF85" s="12" t="s">
        <v>1275</v>
      </c>
      <c r="AG85" s="10" t="s">
        <v>461</v>
      </c>
      <c r="AH85" s="11" t="s">
        <v>461</v>
      </c>
      <c r="AI85" s="11" t="s">
        <v>461</v>
      </c>
      <c r="AJ85" s="11" t="s">
        <v>461</v>
      </c>
      <c r="AK85" s="11" t="s">
        <v>461</v>
      </c>
      <c r="AL85" s="11"/>
      <c r="AM85" s="11"/>
      <c r="AN85" s="11"/>
      <c r="AO85" s="11"/>
      <c r="AP85" s="11"/>
      <c r="AQ85" s="11"/>
      <c r="AR85" s="11"/>
      <c r="AS85" s="11"/>
      <c r="AT85" s="11"/>
      <c r="AU85" s="8"/>
      <c r="AV85" s="8"/>
      <c r="AW85" s="8"/>
      <c r="AX85" s="142"/>
    </row>
    <row r="86" spans="1:50" x14ac:dyDescent="0.15">
      <c r="A86" s="10">
        <v>29</v>
      </c>
      <c r="B86" s="11">
        <v>21</v>
      </c>
      <c r="C86" s="11" t="s">
        <v>77</v>
      </c>
      <c r="D86" s="11">
        <v>383</v>
      </c>
      <c r="E86" s="44" t="s">
        <v>564</v>
      </c>
      <c r="F86" s="9" t="s">
        <v>172</v>
      </c>
      <c r="G86" s="10">
        <v>6</v>
      </c>
      <c r="H86" s="11" t="s">
        <v>79</v>
      </c>
      <c r="I86" s="11" t="s">
        <v>86</v>
      </c>
      <c r="J86" s="11">
        <v>34</v>
      </c>
      <c r="K86" s="11">
        <v>40</v>
      </c>
      <c r="L86" s="11"/>
      <c r="M86" s="8"/>
      <c r="N86" s="9"/>
      <c r="O86" s="561" t="s">
        <v>1439</v>
      </c>
      <c r="P86" s="10" t="s">
        <v>461</v>
      </c>
      <c r="Q86" s="11" t="s">
        <v>461</v>
      </c>
      <c r="R86" s="11" t="s">
        <v>461</v>
      </c>
      <c r="S86" s="11" t="s">
        <v>461</v>
      </c>
      <c r="T86" s="11" t="s">
        <v>461</v>
      </c>
      <c r="U86" s="11" t="s">
        <v>705</v>
      </c>
      <c r="V86" s="11" t="s">
        <v>705</v>
      </c>
      <c r="W86" s="11"/>
      <c r="X86" s="11"/>
      <c r="Y86" s="11"/>
      <c r="Z86" s="11"/>
      <c r="AA86" s="11"/>
      <c r="AB86" s="11"/>
      <c r="AC86" s="11"/>
      <c r="AD86" s="11"/>
      <c r="AE86" s="8"/>
      <c r="AF86" s="12" t="s">
        <v>1275</v>
      </c>
      <c r="AG86" s="10" t="s">
        <v>461</v>
      </c>
      <c r="AH86" s="11" t="s">
        <v>461</v>
      </c>
      <c r="AI86" s="11" t="s">
        <v>461</v>
      </c>
      <c r="AJ86" s="11" t="s">
        <v>461</v>
      </c>
      <c r="AK86" s="11" t="s">
        <v>461</v>
      </c>
      <c r="AL86" s="11"/>
      <c r="AM86" s="11"/>
      <c r="AN86" s="11"/>
      <c r="AO86" s="11"/>
      <c r="AP86" s="11"/>
      <c r="AQ86" s="11"/>
      <c r="AR86" s="11"/>
      <c r="AS86" s="11"/>
      <c r="AT86" s="11"/>
      <c r="AU86" s="8"/>
      <c r="AV86" s="8"/>
      <c r="AW86" s="8"/>
      <c r="AX86" s="142"/>
    </row>
    <row r="87" spans="1:50" x14ac:dyDescent="0.15">
      <c r="A87" s="10">
        <v>31</v>
      </c>
      <c r="B87" s="11">
        <v>21</v>
      </c>
      <c r="C87" s="11" t="s">
        <v>77</v>
      </c>
      <c r="D87" s="11">
        <v>401</v>
      </c>
      <c r="E87" s="44" t="s">
        <v>577</v>
      </c>
      <c r="F87" s="9" t="s">
        <v>173</v>
      </c>
      <c r="G87" s="10">
        <v>6</v>
      </c>
      <c r="H87" s="11" t="s">
        <v>89</v>
      </c>
      <c r="I87" s="11" t="s">
        <v>80</v>
      </c>
      <c r="J87" s="11">
        <v>34</v>
      </c>
      <c r="K87" s="11">
        <v>100</v>
      </c>
      <c r="L87" s="83" t="s">
        <v>1018</v>
      </c>
      <c r="M87" s="8"/>
      <c r="N87" s="9"/>
      <c r="O87" s="561" t="s">
        <v>1439</v>
      </c>
      <c r="P87" s="10" t="s">
        <v>461</v>
      </c>
      <c r="Q87" s="11" t="s">
        <v>461</v>
      </c>
      <c r="R87" s="11" t="s">
        <v>461</v>
      </c>
      <c r="S87" s="11" t="s">
        <v>461</v>
      </c>
      <c r="T87" s="11" t="s">
        <v>461</v>
      </c>
      <c r="U87" s="11" t="s">
        <v>705</v>
      </c>
      <c r="V87" s="11" t="s">
        <v>705</v>
      </c>
      <c r="W87" s="11"/>
      <c r="X87" s="11"/>
      <c r="Y87" s="11"/>
      <c r="Z87" s="11"/>
      <c r="AA87" s="11"/>
      <c r="AB87" s="11"/>
      <c r="AC87" s="11"/>
      <c r="AD87" s="11"/>
      <c r="AE87" s="8"/>
      <c r="AF87" s="12" t="s">
        <v>1275</v>
      </c>
      <c r="AG87" s="10" t="s">
        <v>461</v>
      </c>
      <c r="AH87" s="11" t="s">
        <v>461</v>
      </c>
      <c r="AI87" s="11" t="s">
        <v>461</v>
      </c>
      <c r="AJ87" s="11" t="s">
        <v>461</v>
      </c>
      <c r="AK87" s="11" t="s">
        <v>461</v>
      </c>
      <c r="AL87" s="11"/>
      <c r="AM87" s="11"/>
      <c r="AN87" s="11"/>
      <c r="AO87" s="11"/>
      <c r="AP87" s="11"/>
      <c r="AQ87" s="11"/>
      <c r="AR87" s="11"/>
      <c r="AS87" s="11"/>
      <c r="AT87" s="11"/>
      <c r="AU87" s="8"/>
      <c r="AV87" s="8"/>
      <c r="AW87" s="8"/>
      <c r="AX87" s="147" t="s">
        <v>1264</v>
      </c>
    </row>
    <row r="88" spans="1:50" x14ac:dyDescent="0.15">
      <c r="A88" s="10">
        <v>32</v>
      </c>
      <c r="B88" s="11">
        <v>21</v>
      </c>
      <c r="C88" s="11" t="s">
        <v>77</v>
      </c>
      <c r="D88" s="11">
        <v>401</v>
      </c>
      <c r="E88" s="44" t="s">
        <v>577</v>
      </c>
      <c r="F88" s="9" t="s">
        <v>174</v>
      </c>
      <c r="G88" s="10">
        <v>6</v>
      </c>
      <c r="H88" s="11" t="s">
        <v>89</v>
      </c>
      <c r="I88" s="11" t="s">
        <v>86</v>
      </c>
      <c r="J88" s="11">
        <v>34</v>
      </c>
      <c r="K88" s="11">
        <v>110</v>
      </c>
      <c r="L88" s="83" t="s">
        <v>1018</v>
      </c>
      <c r="M88" s="8"/>
      <c r="N88" s="9"/>
      <c r="O88" s="561" t="s">
        <v>1439</v>
      </c>
      <c r="P88" s="10" t="s">
        <v>461</v>
      </c>
      <c r="Q88" s="11" t="s">
        <v>461</v>
      </c>
      <c r="R88" s="11" t="s">
        <v>461</v>
      </c>
      <c r="S88" s="11" t="s">
        <v>461</v>
      </c>
      <c r="T88" s="11" t="s">
        <v>461</v>
      </c>
      <c r="U88" s="11" t="s">
        <v>705</v>
      </c>
      <c r="V88" s="11" t="s">
        <v>705</v>
      </c>
      <c r="W88" s="11"/>
      <c r="X88" s="11"/>
      <c r="Y88" s="11"/>
      <c r="Z88" s="11"/>
      <c r="AA88" s="11"/>
      <c r="AB88" s="11"/>
      <c r="AC88" s="11"/>
      <c r="AD88" s="11"/>
      <c r="AE88" s="8"/>
      <c r="AF88" s="12" t="s">
        <v>1275</v>
      </c>
      <c r="AG88" s="10" t="s">
        <v>461</v>
      </c>
      <c r="AH88" s="11" t="s">
        <v>461</v>
      </c>
      <c r="AI88" s="11" t="s">
        <v>461</v>
      </c>
      <c r="AJ88" s="11" t="s">
        <v>461</v>
      </c>
      <c r="AK88" s="11" t="s">
        <v>461</v>
      </c>
      <c r="AL88" s="11"/>
      <c r="AM88" s="11"/>
      <c r="AN88" s="11"/>
      <c r="AO88" s="11"/>
      <c r="AP88" s="11"/>
      <c r="AQ88" s="11"/>
      <c r="AR88" s="11"/>
      <c r="AS88" s="11"/>
      <c r="AT88" s="11"/>
      <c r="AU88" s="8"/>
      <c r="AV88" s="8"/>
      <c r="AW88" s="8"/>
      <c r="AX88" s="147" t="s">
        <v>1264</v>
      </c>
    </row>
    <row r="89" spans="1:50" x14ac:dyDescent="0.15">
      <c r="A89" s="10">
        <v>35</v>
      </c>
      <c r="B89" s="11">
        <v>21</v>
      </c>
      <c r="C89" s="11" t="s">
        <v>77</v>
      </c>
      <c r="D89" s="11">
        <v>401</v>
      </c>
      <c r="E89" s="44" t="s">
        <v>577</v>
      </c>
      <c r="F89" s="9" t="s">
        <v>175</v>
      </c>
      <c r="G89" s="10">
        <v>6</v>
      </c>
      <c r="H89" s="11" t="s">
        <v>89</v>
      </c>
      <c r="I89" s="11" t="s">
        <v>86</v>
      </c>
      <c r="J89" s="11">
        <v>34</v>
      </c>
      <c r="K89" s="11">
        <v>160</v>
      </c>
      <c r="L89" s="83" t="s">
        <v>1018</v>
      </c>
      <c r="M89" s="8"/>
      <c r="N89" s="9"/>
      <c r="O89" s="561" t="s">
        <v>1439</v>
      </c>
      <c r="P89" s="10" t="s">
        <v>461</v>
      </c>
      <c r="Q89" s="11" t="s">
        <v>461</v>
      </c>
      <c r="R89" s="11" t="s">
        <v>461</v>
      </c>
      <c r="S89" s="11" t="s">
        <v>461</v>
      </c>
      <c r="T89" s="11" t="s">
        <v>461</v>
      </c>
      <c r="U89" s="11" t="s">
        <v>705</v>
      </c>
      <c r="V89" s="11" t="s">
        <v>705</v>
      </c>
      <c r="W89" s="11"/>
      <c r="X89" s="11"/>
      <c r="Y89" s="11"/>
      <c r="Z89" s="11"/>
      <c r="AA89" s="11"/>
      <c r="AB89" s="11"/>
      <c r="AC89" s="11"/>
      <c r="AD89" s="11"/>
      <c r="AE89" s="8"/>
      <c r="AF89" s="12" t="s">
        <v>1275</v>
      </c>
      <c r="AG89" s="10" t="s">
        <v>461</v>
      </c>
      <c r="AH89" s="11" t="s">
        <v>461</v>
      </c>
      <c r="AI89" s="11" t="s">
        <v>461</v>
      </c>
      <c r="AJ89" s="11" t="s">
        <v>461</v>
      </c>
      <c r="AK89" s="11" t="s">
        <v>461</v>
      </c>
      <c r="AL89" s="11"/>
      <c r="AM89" s="11"/>
      <c r="AN89" s="11"/>
      <c r="AO89" s="11"/>
      <c r="AP89" s="11"/>
      <c r="AQ89" s="11"/>
      <c r="AR89" s="11"/>
      <c r="AS89" s="11"/>
      <c r="AT89" s="11"/>
      <c r="AU89" s="8"/>
      <c r="AV89" s="8"/>
      <c r="AW89" s="8"/>
      <c r="AX89" s="147" t="s">
        <v>1264</v>
      </c>
    </row>
    <row r="90" spans="1:50" x14ac:dyDescent="0.15">
      <c r="A90" s="10">
        <v>36</v>
      </c>
      <c r="B90" s="11">
        <v>21</v>
      </c>
      <c r="C90" s="11" t="s">
        <v>77</v>
      </c>
      <c r="D90" s="11">
        <v>401</v>
      </c>
      <c r="E90" s="44" t="s">
        <v>577</v>
      </c>
      <c r="F90" s="9" t="s">
        <v>176</v>
      </c>
      <c r="G90" s="10">
        <v>6</v>
      </c>
      <c r="H90" s="11" t="s">
        <v>89</v>
      </c>
      <c r="I90" s="11" t="s">
        <v>101</v>
      </c>
      <c r="J90" s="11">
        <v>34</v>
      </c>
      <c r="K90" s="11">
        <v>170</v>
      </c>
      <c r="L90" s="83" t="s">
        <v>1018</v>
      </c>
      <c r="M90" s="8"/>
      <c r="N90" s="9"/>
      <c r="O90" s="561" t="s">
        <v>1439</v>
      </c>
      <c r="P90" s="10" t="s">
        <v>461</v>
      </c>
      <c r="Q90" s="11" t="s">
        <v>461</v>
      </c>
      <c r="R90" s="11" t="s">
        <v>461</v>
      </c>
      <c r="S90" s="11" t="s">
        <v>461</v>
      </c>
      <c r="T90" s="11" t="s">
        <v>461</v>
      </c>
      <c r="U90" s="11" t="s">
        <v>705</v>
      </c>
      <c r="V90" s="11" t="s">
        <v>705</v>
      </c>
      <c r="W90" s="11"/>
      <c r="X90" s="11"/>
      <c r="Y90" s="11"/>
      <c r="Z90" s="11"/>
      <c r="AA90" s="11"/>
      <c r="AB90" s="11"/>
      <c r="AC90" s="11"/>
      <c r="AD90" s="11"/>
      <c r="AE90" s="8"/>
      <c r="AF90" s="12" t="s">
        <v>1275</v>
      </c>
      <c r="AG90" s="10" t="s">
        <v>461</v>
      </c>
      <c r="AH90" s="11" t="s">
        <v>461</v>
      </c>
      <c r="AI90" s="11" t="s">
        <v>461</v>
      </c>
      <c r="AJ90" s="11" t="s">
        <v>461</v>
      </c>
      <c r="AK90" s="11" t="s">
        <v>461</v>
      </c>
      <c r="AL90" s="11"/>
      <c r="AM90" s="11"/>
      <c r="AN90" s="11"/>
      <c r="AO90" s="11"/>
      <c r="AP90" s="11"/>
      <c r="AQ90" s="11"/>
      <c r="AR90" s="11"/>
      <c r="AS90" s="11"/>
      <c r="AT90" s="11"/>
      <c r="AU90" s="8"/>
      <c r="AV90" s="8"/>
      <c r="AW90" s="8"/>
      <c r="AX90" s="147" t="s">
        <v>1264</v>
      </c>
    </row>
    <row r="91" spans="1:50" x14ac:dyDescent="0.15">
      <c r="A91" s="10">
        <v>37</v>
      </c>
      <c r="B91" s="11">
        <v>21</v>
      </c>
      <c r="C91" s="11" t="s">
        <v>77</v>
      </c>
      <c r="D91" s="11">
        <v>401</v>
      </c>
      <c r="E91" s="44" t="s">
        <v>577</v>
      </c>
      <c r="F91" s="9" t="s">
        <v>177</v>
      </c>
      <c r="G91" s="10">
        <v>6</v>
      </c>
      <c r="H91" s="11" t="s">
        <v>143</v>
      </c>
      <c r="I91" s="11" t="s">
        <v>101</v>
      </c>
      <c r="J91" s="11">
        <v>32</v>
      </c>
      <c r="K91" s="11">
        <v>220</v>
      </c>
      <c r="L91" s="83" t="s">
        <v>1018</v>
      </c>
      <c r="M91" s="8"/>
      <c r="N91" s="9"/>
      <c r="O91" s="561" t="s">
        <v>1439</v>
      </c>
      <c r="P91" s="10" t="s">
        <v>461</v>
      </c>
      <c r="Q91" s="11" t="s">
        <v>461</v>
      </c>
      <c r="R91" s="11" t="s">
        <v>461</v>
      </c>
      <c r="S91" s="11" t="s">
        <v>461</v>
      </c>
      <c r="T91" s="11" t="s">
        <v>461</v>
      </c>
      <c r="U91" s="11" t="s">
        <v>705</v>
      </c>
      <c r="V91" s="11" t="s">
        <v>705</v>
      </c>
      <c r="W91" s="11"/>
      <c r="X91" s="11"/>
      <c r="Y91" s="11"/>
      <c r="Z91" s="11"/>
      <c r="AA91" s="11"/>
      <c r="AB91" s="11"/>
      <c r="AC91" s="11"/>
      <c r="AD91" s="11"/>
      <c r="AE91" s="8"/>
      <c r="AF91" s="12" t="s">
        <v>1275</v>
      </c>
      <c r="AG91" s="10" t="s">
        <v>461</v>
      </c>
      <c r="AH91" s="11" t="s">
        <v>461</v>
      </c>
      <c r="AI91" s="11" t="s">
        <v>461</v>
      </c>
      <c r="AJ91" s="11" t="s">
        <v>461</v>
      </c>
      <c r="AK91" s="11" t="s">
        <v>461</v>
      </c>
      <c r="AL91" s="11"/>
      <c r="AM91" s="11"/>
      <c r="AN91" s="11"/>
      <c r="AO91" s="11"/>
      <c r="AP91" s="11"/>
      <c r="AQ91" s="11"/>
      <c r="AR91" s="11"/>
      <c r="AS91" s="11"/>
      <c r="AT91" s="11"/>
      <c r="AU91" s="8"/>
      <c r="AV91" s="8"/>
      <c r="AW91" s="8"/>
      <c r="AX91" s="147" t="s">
        <v>1264</v>
      </c>
    </row>
    <row r="92" spans="1:50" x14ac:dyDescent="0.15">
      <c r="A92" s="10">
        <v>38</v>
      </c>
      <c r="B92" s="11">
        <v>21</v>
      </c>
      <c r="C92" s="11" t="s">
        <v>77</v>
      </c>
      <c r="D92" s="11">
        <v>401</v>
      </c>
      <c r="E92" s="44" t="s">
        <v>577</v>
      </c>
      <c r="F92" s="9" t="s">
        <v>178</v>
      </c>
      <c r="G92" s="10">
        <v>6</v>
      </c>
      <c r="H92" s="11" t="s">
        <v>89</v>
      </c>
      <c r="I92" s="11" t="s">
        <v>101</v>
      </c>
      <c r="J92" s="11">
        <v>32</v>
      </c>
      <c r="K92" s="11">
        <v>300</v>
      </c>
      <c r="L92" s="83" t="s">
        <v>1018</v>
      </c>
      <c r="M92" s="8"/>
      <c r="N92" s="9"/>
      <c r="O92" s="561" t="s">
        <v>1439</v>
      </c>
      <c r="P92" s="10" t="s">
        <v>461</v>
      </c>
      <c r="Q92" s="11" t="s">
        <v>461</v>
      </c>
      <c r="R92" s="11" t="s">
        <v>461</v>
      </c>
      <c r="S92" s="11" t="s">
        <v>461</v>
      </c>
      <c r="T92" s="11" t="s">
        <v>461</v>
      </c>
      <c r="U92" s="11" t="s">
        <v>705</v>
      </c>
      <c r="V92" s="11" t="s">
        <v>705</v>
      </c>
      <c r="W92" s="11"/>
      <c r="X92" s="11"/>
      <c r="Y92" s="11"/>
      <c r="Z92" s="11"/>
      <c r="AA92" s="11"/>
      <c r="AB92" s="11"/>
      <c r="AC92" s="11"/>
      <c r="AD92" s="11"/>
      <c r="AE92" s="8"/>
      <c r="AF92" s="12" t="s">
        <v>1275</v>
      </c>
      <c r="AG92" s="10" t="s">
        <v>461</v>
      </c>
      <c r="AH92" s="11" t="s">
        <v>461</v>
      </c>
      <c r="AI92" s="11" t="s">
        <v>461</v>
      </c>
      <c r="AJ92" s="11" t="s">
        <v>461</v>
      </c>
      <c r="AK92" s="11" t="s">
        <v>461</v>
      </c>
      <c r="AL92" s="11"/>
      <c r="AM92" s="11"/>
      <c r="AN92" s="11"/>
      <c r="AO92" s="11"/>
      <c r="AP92" s="11"/>
      <c r="AQ92" s="11"/>
      <c r="AR92" s="11"/>
      <c r="AS92" s="11"/>
      <c r="AT92" s="11"/>
      <c r="AU92" s="8"/>
      <c r="AV92" s="8"/>
      <c r="AW92" s="8"/>
      <c r="AX92" s="147" t="s">
        <v>1264</v>
      </c>
    </row>
    <row r="93" spans="1:50" x14ac:dyDescent="0.15">
      <c r="A93" s="10">
        <v>33</v>
      </c>
      <c r="B93" s="11">
        <v>21</v>
      </c>
      <c r="C93" s="11" t="s">
        <v>77</v>
      </c>
      <c r="D93" s="11">
        <v>403</v>
      </c>
      <c r="E93" s="44" t="s">
        <v>577</v>
      </c>
      <c r="F93" s="9" t="s">
        <v>179</v>
      </c>
      <c r="G93" s="10">
        <v>6</v>
      </c>
      <c r="H93" s="11" t="s">
        <v>89</v>
      </c>
      <c r="I93" s="11" t="s">
        <v>80</v>
      </c>
      <c r="J93" s="11">
        <v>34</v>
      </c>
      <c r="K93" s="11">
        <v>70</v>
      </c>
      <c r="L93" s="11"/>
      <c r="M93" s="8"/>
      <c r="N93" s="9"/>
      <c r="O93" s="561" t="s">
        <v>1439</v>
      </c>
      <c r="P93" s="10" t="s">
        <v>461</v>
      </c>
      <c r="Q93" s="11" t="s">
        <v>461</v>
      </c>
      <c r="R93" s="11" t="s">
        <v>461</v>
      </c>
      <c r="S93" s="11" t="s">
        <v>461</v>
      </c>
      <c r="T93" s="11" t="s">
        <v>461</v>
      </c>
      <c r="U93" s="11" t="s">
        <v>705</v>
      </c>
      <c r="V93" s="11" t="s">
        <v>705</v>
      </c>
      <c r="W93" s="11"/>
      <c r="X93" s="11"/>
      <c r="Y93" s="11"/>
      <c r="Z93" s="11"/>
      <c r="AA93" s="11"/>
      <c r="AB93" s="11"/>
      <c r="AC93" s="11"/>
      <c r="AD93" s="11"/>
      <c r="AE93" s="8"/>
      <c r="AF93" s="12" t="s">
        <v>1275</v>
      </c>
      <c r="AG93" s="10" t="s">
        <v>461</v>
      </c>
      <c r="AH93" s="11" t="s">
        <v>461</v>
      </c>
      <c r="AI93" s="11" t="s">
        <v>461</v>
      </c>
      <c r="AJ93" s="11" t="s">
        <v>461</v>
      </c>
      <c r="AK93" s="11" t="s">
        <v>461</v>
      </c>
      <c r="AL93" s="11"/>
      <c r="AM93" s="11"/>
      <c r="AN93" s="11"/>
      <c r="AO93" s="11"/>
      <c r="AP93" s="11"/>
      <c r="AQ93" s="11"/>
      <c r="AR93" s="11"/>
      <c r="AS93" s="11"/>
      <c r="AT93" s="11"/>
      <c r="AU93" s="8"/>
      <c r="AV93" s="8"/>
      <c r="AW93" s="8"/>
      <c r="AX93" s="142"/>
    </row>
    <row r="94" spans="1:50" x14ac:dyDescent="0.15">
      <c r="A94" s="10">
        <v>34</v>
      </c>
      <c r="B94" s="11">
        <v>21</v>
      </c>
      <c r="C94" s="11" t="s">
        <v>77</v>
      </c>
      <c r="D94" s="11">
        <v>404</v>
      </c>
      <c r="E94" s="44" t="s">
        <v>577</v>
      </c>
      <c r="F94" s="9" t="s">
        <v>180</v>
      </c>
      <c r="G94" s="10">
        <v>6</v>
      </c>
      <c r="H94" s="11" t="s">
        <v>89</v>
      </c>
      <c r="I94" s="11" t="s">
        <v>80</v>
      </c>
      <c r="J94" s="11">
        <v>34</v>
      </c>
      <c r="K94" s="11">
        <v>80</v>
      </c>
      <c r="L94" s="11"/>
      <c r="M94" s="8"/>
      <c r="N94" s="9"/>
      <c r="O94" s="561" t="s">
        <v>1439</v>
      </c>
      <c r="P94" s="10" t="s">
        <v>461</v>
      </c>
      <c r="Q94" s="11" t="s">
        <v>461</v>
      </c>
      <c r="R94" s="11" t="s">
        <v>461</v>
      </c>
      <c r="S94" s="11" t="s">
        <v>461</v>
      </c>
      <c r="T94" s="11" t="s">
        <v>461</v>
      </c>
      <c r="U94" s="11" t="s">
        <v>705</v>
      </c>
      <c r="V94" s="11" t="s">
        <v>705</v>
      </c>
      <c r="W94" s="11"/>
      <c r="X94" s="11"/>
      <c r="Y94" s="11"/>
      <c r="Z94" s="11"/>
      <c r="AA94" s="11"/>
      <c r="AB94" s="11"/>
      <c r="AC94" s="11"/>
      <c r="AD94" s="11"/>
      <c r="AE94" s="8"/>
      <c r="AF94" s="12" t="s">
        <v>1275</v>
      </c>
      <c r="AG94" s="10" t="s">
        <v>461</v>
      </c>
      <c r="AH94" s="11" t="s">
        <v>461</v>
      </c>
      <c r="AI94" s="11" t="s">
        <v>461</v>
      </c>
      <c r="AJ94" s="11" t="s">
        <v>461</v>
      </c>
      <c r="AK94" s="11" t="s">
        <v>461</v>
      </c>
      <c r="AL94" s="11"/>
      <c r="AM94" s="11"/>
      <c r="AN94" s="11"/>
      <c r="AO94" s="11"/>
      <c r="AP94" s="11"/>
      <c r="AQ94" s="11"/>
      <c r="AR94" s="11"/>
      <c r="AS94" s="11"/>
      <c r="AT94" s="11"/>
      <c r="AU94" s="8"/>
      <c r="AV94" s="8"/>
      <c r="AW94" s="8"/>
      <c r="AX94" s="142"/>
    </row>
    <row r="95" spans="1:50" x14ac:dyDescent="0.15">
      <c r="A95" s="10">
        <v>39</v>
      </c>
      <c r="B95" s="11">
        <v>21</v>
      </c>
      <c r="C95" s="11" t="s">
        <v>77</v>
      </c>
      <c r="D95" s="11">
        <v>421</v>
      </c>
      <c r="E95" s="44" t="s">
        <v>573</v>
      </c>
      <c r="F95" s="9" t="s">
        <v>181</v>
      </c>
      <c r="G95" s="10">
        <v>6</v>
      </c>
      <c r="H95" s="11" t="s">
        <v>79</v>
      </c>
      <c r="I95" s="11" t="s">
        <v>80</v>
      </c>
      <c r="J95" s="11">
        <v>34</v>
      </c>
      <c r="K95" s="11">
        <v>50</v>
      </c>
      <c r="L95" s="11"/>
      <c r="M95" s="8"/>
      <c r="N95" s="9"/>
      <c r="O95" s="561" t="s">
        <v>1439</v>
      </c>
      <c r="P95" s="10" t="s">
        <v>461</v>
      </c>
      <c r="Q95" s="11" t="s">
        <v>461</v>
      </c>
      <c r="R95" s="11" t="s">
        <v>461</v>
      </c>
      <c r="S95" s="11" t="s">
        <v>461</v>
      </c>
      <c r="T95" s="11" t="s">
        <v>461</v>
      </c>
      <c r="U95" s="11" t="s">
        <v>705</v>
      </c>
      <c r="V95" s="11" t="s">
        <v>705</v>
      </c>
      <c r="W95" s="11"/>
      <c r="X95" s="11"/>
      <c r="Y95" s="11"/>
      <c r="Z95" s="11"/>
      <c r="AA95" s="11"/>
      <c r="AB95" s="11"/>
      <c r="AC95" s="11"/>
      <c r="AD95" s="11"/>
      <c r="AE95" s="8"/>
      <c r="AF95" s="12" t="s">
        <v>1275</v>
      </c>
      <c r="AG95" s="10" t="s">
        <v>461</v>
      </c>
      <c r="AH95" s="11" t="s">
        <v>461</v>
      </c>
      <c r="AI95" s="11" t="s">
        <v>461</v>
      </c>
      <c r="AJ95" s="11" t="s">
        <v>461</v>
      </c>
      <c r="AK95" s="11" t="s">
        <v>461</v>
      </c>
      <c r="AL95" s="11"/>
      <c r="AM95" s="11"/>
      <c r="AN95" s="11"/>
      <c r="AO95" s="11"/>
      <c r="AP95" s="11"/>
      <c r="AQ95" s="11"/>
      <c r="AR95" s="11"/>
      <c r="AS95" s="11"/>
      <c r="AT95" s="11"/>
      <c r="AU95" s="8"/>
      <c r="AV95" s="8"/>
      <c r="AW95" s="8"/>
      <c r="AX95" s="142"/>
    </row>
    <row r="96" spans="1:50" x14ac:dyDescent="0.15">
      <c r="A96" s="10">
        <v>61</v>
      </c>
      <c r="B96" s="11">
        <v>21</v>
      </c>
      <c r="C96" s="11" t="s">
        <v>77</v>
      </c>
      <c r="D96" s="11">
        <v>501</v>
      </c>
      <c r="E96" s="44" t="s">
        <v>578</v>
      </c>
      <c r="F96" s="9" t="s">
        <v>182</v>
      </c>
      <c r="G96" s="10">
        <v>5</v>
      </c>
      <c r="H96" s="11" t="s">
        <v>79</v>
      </c>
      <c r="I96" s="11" t="s">
        <v>101</v>
      </c>
      <c r="J96" s="11">
        <v>32</v>
      </c>
      <c r="K96" s="11">
        <v>30</v>
      </c>
      <c r="L96" s="11"/>
      <c r="M96" s="8"/>
      <c r="N96" s="9"/>
      <c r="O96" s="560" t="s">
        <v>1307</v>
      </c>
      <c r="P96" s="10" t="s">
        <v>461</v>
      </c>
      <c r="Q96" s="11" t="s">
        <v>461</v>
      </c>
      <c r="R96" s="11" t="s">
        <v>461</v>
      </c>
      <c r="S96" s="11" t="s">
        <v>461</v>
      </c>
      <c r="T96" s="11" t="s">
        <v>461</v>
      </c>
      <c r="U96" s="11" t="s">
        <v>705</v>
      </c>
      <c r="V96" s="11" t="s">
        <v>705</v>
      </c>
      <c r="W96" s="11"/>
      <c r="X96" s="11"/>
      <c r="Y96" s="11"/>
      <c r="Z96" s="11"/>
      <c r="AA96" s="11"/>
      <c r="AB96" s="11"/>
      <c r="AC96" s="11"/>
      <c r="AD96" s="11"/>
      <c r="AE96" s="8"/>
      <c r="AF96" s="12" t="s">
        <v>1275</v>
      </c>
      <c r="AG96" s="10" t="s">
        <v>461</v>
      </c>
      <c r="AH96" s="11" t="s">
        <v>461</v>
      </c>
      <c r="AI96" s="11" t="s">
        <v>461</v>
      </c>
      <c r="AJ96" s="11" t="s">
        <v>461</v>
      </c>
      <c r="AK96" s="11" t="s">
        <v>461</v>
      </c>
      <c r="AL96" s="11"/>
      <c r="AM96" s="11"/>
      <c r="AN96" s="11"/>
      <c r="AO96" s="11"/>
      <c r="AP96" s="11"/>
      <c r="AQ96" s="11"/>
      <c r="AR96" s="11"/>
      <c r="AS96" s="11"/>
      <c r="AT96" s="11"/>
      <c r="AU96" s="8"/>
      <c r="AV96" s="8"/>
      <c r="AW96" s="8"/>
      <c r="AX96" s="142"/>
    </row>
    <row r="97" spans="1:50" x14ac:dyDescent="0.15">
      <c r="A97" s="10">
        <v>62</v>
      </c>
      <c r="B97" s="11">
        <v>21</v>
      </c>
      <c r="C97" s="11" t="s">
        <v>77</v>
      </c>
      <c r="D97" s="11">
        <v>502</v>
      </c>
      <c r="E97" s="44" t="s">
        <v>578</v>
      </c>
      <c r="F97" s="9" t="s">
        <v>183</v>
      </c>
      <c r="G97" s="10">
        <v>5</v>
      </c>
      <c r="H97" s="11" t="s">
        <v>79</v>
      </c>
      <c r="I97" s="11" t="s">
        <v>101</v>
      </c>
      <c r="J97" s="11">
        <v>32</v>
      </c>
      <c r="K97" s="11">
        <v>30</v>
      </c>
      <c r="L97" s="11"/>
      <c r="M97" s="8"/>
      <c r="N97" s="9"/>
      <c r="O97" s="560" t="s">
        <v>1307</v>
      </c>
      <c r="P97" s="10" t="s">
        <v>461</v>
      </c>
      <c r="Q97" s="11" t="s">
        <v>461</v>
      </c>
      <c r="R97" s="11" t="s">
        <v>461</v>
      </c>
      <c r="S97" s="11" t="s">
        <v>461</v>
      </c>
      <c r="T97" s="11" t="s">
        <v>461</v>
      </c>
      <c r="U97" s="11" t="s">
        <v>705</v>
      </c>
      <c r="V97" s="11" t="s">
        <v>705</v>
      </c>
      <c r="W97" s="11"/>
      <c r="X97" s="11"/>
      <c r="Y97" s="11"/>
      <c r="Z97" s="11"/>
      <c r="AA97" s="11"/>
      <c r="AB97" s="11"/>
      <c r="AC97" s="11"/>
      <c r="AD97" s="11"/>
      <c r="AE97" s="8"/>
      <c r="AF97" s="12" t="s">
        <v>1275</v>
      </c>
      <c r="AG97" s="10" t="s">
        <v>461</v>
      </c>
      <c r="AH97" s="11" t="s">
        <v>461</v>
      </c>
      <c r="AI97" s="11" t="s">
        <v>461</v>
      </c>
      <c r="AJ97" s="11" t="s">
        <v>461</v>
      </c>
      <c r="AK97" s="11" t="s">
        <v>461</v>
      </c>
      <c r="AL97" s="11"/>
      <c r="AM97" s="11"/>
      <c r="AN97" s="11"/>
      <c r="AO97" s="11"/>
      <c r="AP97" s="11"/>
      <c r="AQ97" s="11"/>
      <c r="AR97" s="11"/>
      <c r="AS97" s="11"/>
      <c r="AT97" s="11"/>
      <c r="AU97" s="8"/>
      <c r="AV97" s="8"/>
      <c r="AW97" s="8"/>
      <c r="AX97" s="142"/>
    </row>
    <row r="98" spans="1:50" x14ac:dyDescent="0.15">
      <c r="A98" s="10">
        <v>63</v>
      </c>
      <c r="B98" s="11">
        <v>21</v>
      </c>
      <c r="C98" s="11" t="s">
        <v>77</v>
      </c>
      <c r="D98" s="11">
        <v>503</v>
      </c>
      <c r="E98" s="44" t="s">
        <v>578</v>
      </c>
      <c r="F98" s="9" t="s">
        <v>184</v>
      </c>
      <c r="G98" s="10">
        <v>5</v>
      </c>
      <c r="H98" s="11" t="s">
        <v>79</v>
      </c>
      <c r="I98" s="11" t="s">
        <v>110</v>
      </c>
      <c r="J98" s="11"/>
      <c r="K98" s="11">
        <v>30</v>
      </c>
      <c r="L98" s="11"/>
      <c r="M98" s="8"/>
      <c r="N98" s="9"/>
      <c r="O98" s="560" t="s">
        <v>1307</v>
      </c>
      <c r="P98" s="10" t="s">
        <v>461</v>
      </c>
      <c r="Q98" s="11" t="s">
        <v>461</v>
      </c>
      <c r="R98" s="11" t="s">
        <v>461</v>
      </c>
      <c r="S98" s="11" t="s">
        <v>461</v>
      </c>
      <c r="T98" s="11" t="s">
        <v>461</v>
      </c>
      <c r="U98" s="11" t="s">
        <v>705</v>
      </c>
      <c r="V98" s="11" t="s">
        <v>705</v>
      </c>
      <c r="W98" s="11"/>
      <c r="X98" s="11"/>
      <c r="Y98" s="11"/>
      <c r="Z98" s="11"/>
      <c r="AA98" s="11"/>
      <c r="AB98" s="11"/>
      <c r="AC98" s="11"/>
      <c r="AD98" s="11"/>
      <c r="AE98" s="8"/>
      <c r="AF98" s="12" t="s">
        <v>1275</v>
      </c>
      <c r="AG98" s="10" t="s">
        <v>461</v>
      </c>
      <c r="AH98" s="11" t="s">
        <v>461</v>
      </c>
      <c r="AI98" s="11" t="s">
        <v>461</v>
      </c>
      <c r="AJ98" s="11" t="s">
        <v>461</v>
      </c>
      <c r="AK98" s="11" t="s">
        <v>461</v>
      </c>
      <c r="AL98" s="11"/>
      <c r="AM98" s="11"/>
      <c r="AN98" s="11"/>
      <c r="AO98" s="11"/>
      <c r="AP98" s="11"/>
      <c r="AQ98" s="11"/>
      <c r="AR98" s="11"/>
      <c r="AS98" s="11"/>
      <c r="AT98" s="11"/>
      <c r="AU98" s="8"/>
      <c r="AV98" s="8"/>
      <c r="AW98" s="8"/>
      <c r="AX98" s="147" t="s">
        <v>1265</v>
      </c>
    </row>
    <row r="99" spans="1:50" x14ac:dyDescent="0.15">
      <c r="A99" s="10">
        <v>64</v>
      </c>
      <c r="B99" s="11">
        <v>21</v>
      </c>
      <c r="C99" s="11" t="s">
        <v>77</v>
      </c>
      <c r="D99" s="11">
        <v>504</v>
      </c>
      <c r="E99" s="44" t="s">
        <v>578</v>
      </c>
      <c r="F99" s="9" t="s">
        <v>185</v>
      </c>
      <c r="G99" s="10">
        <v>5</v>
      </c>
      <c r="H99" s="11" t="s">
        <v>79</v>
      </c>
      <c r="I99" s="11" t="s">
        <v>110</v>
      </c>
      <c r="J99" s="11"/>
      <c r="K99" s="11">
        <v>40</v>
      </c>
      <c r="L99" s="11"/>
      <c r="M99" s="8"/>
      <c r="N99" s="9"/>
      <c r="O99" s="560" t="s">
        <v>1307</v>
      </c>
      <c r="P99" s="10" t="s">
        <v>461</v>
      </c>
      <c r="Q99" s="11" t="s">
        <v>461</v>
      </c>
      <c r="R99" s="11" t="s">
        <v>461</v>
      </c>
      <c r="S99" s="11" t="s">
        <v>461</v>
      </c>
      <c r="T99" s="11" t="s">
        <v>461</v>
      </c>
      <c r="U99" s="11" t="s">
        <v>705</v>
      </c>
      <c r="V99" s="11" t="s">
        <v>705</v>
      </c>
      <c r="W99" s="11"/>
      <c r="X99" s="11"/>
      <c r="Y99" s="11"/>
      <c r="Z99" s="11"/>
      <c r="AA99" s="11"/>
      <c r="AB99" s="11"/>
      <c r="AC99" s="11"/>
      <c r="AD99" s="11"/>
      <c r="AE99" s="8"/>
      <c r="AF99" s="12" t="s">
        <v>1275</v>
      </c>
      <c r="AG99" s="10" t="s">
        <v>461</v>
      </c>
      <c r="AH99" s="11" t="s">
        <v>461</v>
      </c>
      <c r="AI99" s="11" t="s">
        <v>461</v>
      </c>
      <c r="AJ99" s="11" t="s">
        <v>461</v>
      </c>
      <c r="AK99" s="11" t="s">
        <v>461</v>
      </c>
      <c r="AL99" s="11"/>
      <c r="AM99" s="11"/>
      <c r="AN99" s="11"/>
      <c r="AO99" s="11"/>
      <c r="AP99" s="11"/>
      <c r="AQ99" s="11"/>
      <c r="AR99" s="11"/>
      <c r="AS99" s="11"/>
      <c r="AT99" s="11"/>
      <c r="AU99" s="8"/>
      <c r="AV99" s="8"/>
      <c r="AW99" s="8"/>
      <c r="AX99" s="147" t="s">
        <v>1264</v>
      </c>
    </row>
    <row r="100" spans="1:50" x14ac:dyDescent="0.15">
      <c r="A100" s="10">
        <v>65</v>
      </c>
      <c r="B100" s="11">
        <v>21</v>
      </c>
      <c r="C100" s="11" t="s">
        <v>77</v>
      </c>
      <c r="D100" s="11">
        <v>505</v>
      </c>
      <c r="E100" s="44" t="s">
        <v>578</v>
      </c>
      <c r="F100" s="9" t="s">
        <v>186</v>
      </c>
      <c r="G100" s="10">
        <v>5</v>
      </c>
      <c r="H100" s="11" t="s">
        <v>79</v>
      </c>
      <c r="I100" s="11" t="s">
        <v>110</v>
      </c>
      <c r="J100" s="11"/>
      <c r="K100" s="11">
        <v>40</v>
      </c>
      <c r="L100" s="11"/>
      <c r="M100" s="8"/>
      <c r="N100" s="9"/>
      <c r="O100" s="560" t="s">
        <v>1307</v>
      </c>
      <c r="P100" s="10" t="s">
        <v>461</v>
      </c>
      <c r="Q100" s="11" t="s">
        <v>461</v>
      </c>
      <c r="R100" s="11" t="s">
        <v>461</v>
      </c>
      <c r="S100" s="11" t="s">
        <v>461</v>
      </c>
      <c r="T100" s="11" t="s">
        <v>461</v>
      </c>
      <c r="U100" s="11" t="s">
        <v>705</v>
      </c>
      <c r="V100" s="11" t="s">
        <v>705</v>
      </c>
      <c r="W100" s="11"/>
      <c r="X100" s="11"/>
      <c r="Y100" s="11"/>
      <c r="Z100" s="11"/>
      <c r="AA100" s="11"/>
      <c r="AB100" s="11"/>
      <c r="AC100" s="11"/>
      <c r="AD100" s="11"/>
      <c r="AE100" s="8"/>
      <c r="AF100" s="12" t="s">
        <v>1275</v>
      </c>
      <c r="AG100" s="10" t="s">
        <v>461</v>
      </c>
      <c r="AH100" s="11" t="s">
        <v>461</v>
      </c>
      <c r="AI100" s="11" t="s">
        <v>461</v>
      </c>
      <c r="AJ100" s="11" t="s">
        <v>461</v>
      </c>
      <c r="AK100" s="11" t="s">
        <v>461</v>
      </c>
      <c r="AL100" s="11"/>
      <c r="AM100" s="11"/>
      <c r="AN100" s="11"/>
      <c r="AO100" s="11"/>
      <c r="AP100" s="11"/>
      <c r="AQ100" s="11"/>
      <c r="AR100" s="11"/>
      <c r="AS100" s="11"/>
      <c r="AT100" s="11"/>
      <c r="AU100" s="8"/>
      <c r="AV100" s="8"/>
      <c r="AW100" s="8"/>
      <c r="AX100" s="147" t="s">
        <v>1265</v>
      </c>
    </row>
    <row r="101" spans="1:50" x14ac:dyDescent="0.15">
      <c r="A101" s="10">
        <v>66</v>
      </c>
      <c r="B101" s="11">
        <v>21</v>
      </c>
      <c r="C101" s="11" t="s">
        <v>77</v>
      </c>
      <c r="D101" s="11">
        <v>506</v>
      </c>
      <c r="E101" s="44" t="s">
        <v>578</v>
      </c>
      <c r="F101" s="9" t="s">
        <v>187</v>
      </c>
      <c r="G101" s="10">
        <v>5</v>
      </c>
      <c r="H101" s="11" t="s">
        <v>89</v>
      </c>
      <c r="I101" s="11" t="s">
        <v>110</v>
      </c>
      <c r="J101" s="11"/>
      <c r="K101" s="11">
        <v>40</v>
      </c>
      <c r="L101" s="11"/>
      <c r="M101" s="8"/>
      <c r="N101" s="9"/>
      <c r="O101" s="560" t="s">
        <v>1307</v>
      </c>
      <c r="P101" s="10" t="s">
        <v>461</v>
      </c>
      <c r="Q101" s="11" t="s">
        <v>461</v>
      </c>
      <c r="R101" s="11" t="s">
        <v>461</v>
      </c>
      <c r="S101" s="11" t="s">
        <v>461</v>
      </c>
      <c r="T101" s="11" t="s">
        <v>461</v>
      </c>
      <c r="U101" s="11" t="s">
        <v>705</v>
      </c>
      <c r="V101" s="11" t="s">
        <v>705</v>
      </c>
      <c r="W101" s="11"/>
      <c r="X101" s="11"/>
      <c r="Y101" s="11"/>
      <c r="Z101" s="11"/>
      <c r="AA101" s="11"/>
      <c r="AB101" s="11"/>
      <c r="AC101" s="11"/>
      <c r="AD101" s="11"/>
      <c r="AE101" s="8"/>
      <c r="AF101" s="12" t="s">
        <v>1275</v>
      </c>
      <c r="AG101" s="10" t="s">
        <v>461</v>
      </c>
      <c r="AH101" s="11" t="s">
        <v>461</v>
      </c>
      <c r="AI101" s="11" t="s">
        <v>461</v>
      </c>
      <c r="AJ101" s="11" t="s">
        <v>461</v>
      </c>
      <c r="AK101" s="11" t="s">
        <v>461</v>
      </c>
      <c r="AL101" s="11"/>
      <c r="AM101" s="11"/>
      <c r="AN101" s="11"/>
      <c r="AO101" s="11"/>
      <c r="AP101" s="11"/>
      <c r="AQ101" s="11"/>
      <c r="AR101" s="11"/>
      <c r="AS101" s="11"/>
      <c r="AT101" s="11"/>
      <c r="AU101" s="8"/>
      <c r="AV101" s="8"/>
      <c r="AW101" s="8"/>
      <c r="AX101" s="147" t="s">
        <v>1264</v>
      </c>
    </row>
    <row r="102" spans="1:50" x14ac:dyDescent="0.15">
      <c r="A102" s="10">
        <v>67</v>
      </c>
      <c r="B102" s="11">
        <v>21</v>
      </c>
      <c r="C102" s="11" t="s">
        <v>77</v>
      </c>
      <c r="D102" s="11">
        <v>507</v>
      </c>
      <c r="E102" s="44" t="s">
        <v>578</v>
      </c>
      <c r="F102" s="9" t="s">
        <v>188</v>
      </c>
      <c r="G102" s="10">
        <v>4</v>
      </c>
      <c r="H102" s="11" t="s">
        <v>89</v>
      </c>
      <c r="I102" s="11" t="s">
        <v>101</v>
      </c>
      <c r="J102" s="11"/>
      <c r="K102" s="11">
        <v>50</v>
      </c>
      <c r="L102" s="11"/>
      <c r="M102" s="8"/>
      <c r="N102" s="9"/>
      <c r="O102" s="560" t="s">
        <v>1307</v>
      </c>
      <c r="P102" s="10" t="s">
        <v>461</v>
      </c>
      <c r="Q102" s="11" t="s">
        <v>461</v>
      </c>
      <c r="R102" s="11" t="s">
        <v>461</v>
      </c>
      <c r="S102" s="11" t="s">
        <v>461</v>
      </c>
      <c r="T102" s="11" t="s">
        <v>461</v>
      </c>
      <c r="U102" s="11" t="s">
        <v>705</v>
      </c>
      <c r="V102" s="11" t="s">
        <v>705</v>
      </c>
      <c r="W102" s="11"/>
      <c r="X102" s="11"/>
      <c r="Y102" s="11"/>
      <c r="Z102" s="11"/>
      <c r="AA102" s="11"/>
      <c r="AB102" s="11"/>
      <c r="AC102" s="11"/>
      <c r="AD102" s="11"/>
      <c r="AE102" s="8"/>
      <c r="AF102" s="12" t="s">
        <v>1275</v>
      </c>
      <c r="AG102" s="10" t="s">
        <v>461</v>
      </c>
      <c r="AH102" s="11" t="s">
        <v>461</v>
      </c>
      <c r="AI102" s="11" t="s">
        <v>461</v>
      </c>
      <c r="AJ102" s="11" t="s">
        <v>461</v>
      </c>
      <c r="AK102" s="11" t="s">
        <v>461</v>
      </c>
      <c r="AL102" s="11"/>
      <c r="AM102" s="11"/>
      <c r="AN102" s="11"/>
      <c r="AO102" s="11"/>
      <c r="AP102" s="11"/>
      <c r="AQ102" s="11"/>
      <c r="AR102" s="11"/>
      <c r="AS102" s="11"/>
      <c r="AT102" s="11"/>
      <c r="AU102" s="8"/>
      <c r="AV102" s="8"/>
      <c r="AW102" s="8"/>
      <c r="AX102" s="147" t="s">
        <v>1264</v>
      </c>
    </row>
    <row r="103" spans="1:50" x14ac:dyDescent="0.15">
      <c r="A103" s="10">
        <v>68</v>
      </c>
      <c r="B103" s="11">
        <v>21</v>
      </c>
      <c r="C103" s="11" t="s">
        <v>77</v>
      </c>
      <c r="D103" s="11">
        <v>521</v>
      </c>
      <c r="E103" s="44" t="s">
        <v>571</v>
      </c>
      <c r="F103" s="9" t="s">
        <v>189</v>
      </c>
      <c r="G103" s="10">
        <v>5</v>
      </c>
      <c r="H103" s="11" t="s">
        <v>79</v>
      </c>
      <c r="I103" s="11" t="s">
        <v>110</v>
      </c>
      <c r="J103" s="11"/>
      <c r="K103" s="11">
        <v>40</v>
      </c>
      <c r="L103" s="11"/>
      <c r="M103" s="8"/>
      <c r="N103" s="9"/>
      <c r="O103" s="560" t="s">
        <v>1307</v>
      </c>
      <c r="P103" s="10" t="s">
        <v>461</v>
      </c>
      <c r="Q103" s="11" t="s">
        <v>461</v>
      </c>
      <c r="R103" s="11" t="s">
        <v>461</v>
      </c>
      <c r="S103" s="11" t="s">
        <v>461</v>
      </c>
      <c r="T103" s="11" t="s">
        <v>461</v>
      </c>
      <c r="U103" s="11" t="s">
        <v>705</v>
      </c>
      <c r="V103" s="11" t="s">
        <v>705</v>
      </c>
      <c r="W103" s="11"/>
      <c r="X103" s="11"/>
      <c r="Y103" s="11"/>
      <c r="Z103" s="11"/>
      <c r="AA103" s="11"/>
      <c r="AB103" s="11"/>
      <c r="AC103" s="11"/>
      <c r="AD103" s="11"/>
      <c r="AE103" s="8"/>
      <c r="AF103" s="12" t="s">
        <v>1275</v>
      </c>
      <c r="AG103" s="10" t="s">
        <v>461</v>
      </c>
      <c r="AH103" s="11" t="s">
        <v>461</v>
      </c>
      <c r="AI103" s="11" t="s">
        <v>461</v>
      </c>
      <c r="AJ103" s="11" t="s">
        <v>461</v>
      </c>
      <c r="AK103" s="11" t="s">
        <v>461</v>
      </c>
      <c r="AL103" s="11"/>
      <c r="AM103" s="11"/>
      <c r="AN103" s="11"/>
      <c r="AO103" s="11"/>
      <c r="AP103" s="11"/>
      <c r="AQ103" s="11"/>
      <c r="AR103" s="11"/>
      <c r="AS103" s="11"/>
      <c r="AT103" s="11"/>
      <c r="AU103" s="8"/>
      <c r="AV103" s="8"/>
      <c r="AW103" s="8"/>
      <c r="AX103" s="147" t="s">
        <v>1265</v>
      </c>
    </row>
    <row r="104" spans="1:50" ht="19.5" thickBot="1" x14ac:dyDescent="0.2">
      <c r="A104" s="10">
        <v>90</v>
      </c>
      <c r="B104" s="14">
        <v>21</v>
      </c>
      <c r="C104" s="14" t="s">
        <v>77</v>
      </c>
      <c r="D104" s="14">
        <v>604</v>
      </c>
      <c r="E104" s="46" t="s">
        <v>565</v>
      </c>
      <c r="F104" s="15" t="s">
        <v>190</v>
      </c>
      <c r="G104" s="13">
        <v>3</v>
      </c>
      <c r="H104" s="14" t="s">
        <v>89</v>
      </c>
      <c r="I104" s="14" t="s">
        <v>110</v>
      </c>
      <c r="J104" s="14"/>
      <c r="K104" s="14">
        <v>380</v>
      </c>
      <c r="L104" s="84" t="s">
        <v>1019</v>
      </c>
      <c r="M104" s="16"/>
      <c r="N104" s="59"/>
      <c r="O104" s="562" t="s">
        <v>1305</v>
      </c>
      <c r="P104" s="13" t="s">
        <v>461</v>
      </c>
      <c r="Q104" s="14" t="s">
        <v>461</v>
      </c>
      <c r="R104" s="14" t="s">
        <v>461</v>
      </c>
      <c r="S104" s="14" t="s">
        <v>461</v>
      </c>
      <c r="T104" s="14" t="s">
        <v>461</v>
      </c>
      <c r="U104" s="14" t="s">
        <v>705</v>
      </c>
      <c r="V104" s="14" t="s">
        <v>705</v>
      </c>
      <c r="W104" s="14"/>
      <c r="X104" s="14"/>
      <c r="Y104" s="14"/>
      <c r="Z104" s="14"/>
      <c r="AA104" s="14"/>
      <c r="AB104" s="14"/>
      <c r="AC104" s="14"/>
      <c r="AD104" s="14"/>
      <c r="AE104" s="16"/>
      <c r="AF104" s="59" t="s">
        <v>1275</v>
      </c>
      <c r="AG104" s="13" t="s">
        <v>461</v>
      </c>
      <c r="AH104" s="14" t="s">
        <v>461</v>
      </c>
      <c r="AI104" s="14" t="s">
        <v>461</v>
      </c>
      <c r="AJ104" s="14" t="s">
        <v>461</v>
      </c>
      <c r="AK104" s="14" t="s">
        <v>461</v>
      </c>
      <c r="AL104" s="14"/>
      <c r="AM104" s="14"/>
      <c r="AN104" s="14"/>
      <c r="AO104" s="14"/>
      <c r="AP104" s="14"/>
      <c r="AQ104" s="14"/>
      <c r="AR104" s="14"/>
      <c r="AS104" s="14"/>
      <c r="AT104" s="14"/>
      <c r="AU104" s="16"/>
      <c r="AV104" s="16"/>
      <c r="AW104" s="16"/>
      <c r="AX104" s="148" t="s">
        <v>1263</v>
      </c>
    </row>
    <row r="105" spans="1:50" ht="19.5" thickTop="1" x14ac:dyDescent="0.15">
      <c r="A105" s="10">
        <v>102</v>
      </c>
      <c r="B105" s="11">
        <v>22</v>
      </c>
      <c r="C105" s="11" t="s">
        <v>191</v>
      </c>
      <c r="D105" s="11">
        <v>22</v>
      </c>
      <c r="E105" s="45"/>
      <c r="F105" s="60" t="s">
        <v>667</v>
      </c>
      <c r="G105" s="10"/>
      <c r="H105" s="11"/>
      <c r="I105" s="11"/>
      <c r="J105" s="11"/>
      <c r="K105" s="43"/>
      <c r="L105" s="43"/>
      <c r="M105" s="63" t="s">
        <v>668</v>
      </c>
      <c r="N105" s="64" t="s">
        <v>668</v>
      </c>
      <c r="O105" s="479"/>
      <c r="P105" s="10" t="s">
        <v>462</v>
      </c>
      <c r="Q105" s="11" t="s">
        <v>464</v>
      </c>
      <c r="R105" s="11" t="s">
        <v>464</v>
      </c>
      <c r="S105" s="11" t="s">
        <v>464</v>
      </c>
      <c r="T105" s="11" t="s">
        <v>464</v>
      </c>
      <c r="U105" s="11"/>
      <c r="V105" s="11"/>
      <c r="W105" s="11"/>
      <c r="X105" s="11"/>
      <c r="Y105" s="11"/>
      <c r="Z105" s="11"/>
      <c r="AA105" s="11"/>
      <c r="AB105" s="11"/>
      <c r="AC105" s="11"/>
      <c r="AD105" s="11"/>
      <c r="AE105" s="8"/>
      <c r="AF105" s="143" t="s">
        <v>1276</v>
      </c>
      <c r="AG105" s="10" t="s">
        <v>461</v>
      </c>
      <c r="AH105" s="11" t="s">
        <v>461</v>
      </c>
      <c r="AI105" s="11" t="s">
        <v>461</v>
      </c>
      <c r="AJ105" s="11" t="s">
        <v>463</v>
      </c>
      <c r="AK105" s="11" t="s">
        <v>463</v>
      </c>
      <c r="AL105" s="11"/>
      <c r="AM105" s="11"/>
      <c r="AN105" s="11"/>
      <c r="AO105" s="11"/>
      <c r="AP105" s="11"/>
      <c r="AQ105" s="11"/>
      <c r="AR105" s="11"/>
      <c r="AS105" s="11"/>
      <c r="AT105" s="11"/>
      <c r="AU105" s="8"/>
      <c r="AV105" s="8"/>
      <c r="AW105" s="8"/>
      <c r="AX105" s="147" t="s">
        <v>1264</v>
      </c>
    </row>
    <row r="106" spans="1:50" x14ac:dyDescent="0.15">
      <c r="A106" s="10">
        <v>103</v>
      </c>
      <c r="B106" s="11">
        <v>22</v>
      </c>
      <c r="C106" s="11" t="s">
        <v>191</v>
      </c>
      <c r="D106" s="11">
        <v>100</v>
      </c>
      <c r="E106" s="45"/>
      <c r="F106" s="53" t="s">
        <v>632</v>
      </c>
      <c r="G106" s="10">
        <v>7</v>
      </c>
      <c r="H106" s="11" t="s">
        <v>79</v>
      </c>
      <c r="I106" s="11" t="s">
        <v>146</v>
      </c>
      <c r="J106" s="11">
        <v>32</v>
      </c>
      <c r="K106" s="43">
        <v>30</v>
      </c>
      <c r="L106" s="43"/>
      <c r="M106" s="11" t="s">
        <v>192</v>
      </c>
      <c r="N106" s="12" t="s">
        <v>192</v>
      </c>
      <c r="O106" s="476"/>
      <c r="P106" s="10" t="s">
        <v>462</v>
      </c>
      <c r="Q106" s="11" t="s">
        <v>466</v>
      </c>
      <c r="R106" s="11" t="s">
        <v>466</v>
      </c>
      <c r="S106" s="11" t="s">
        <v>466</v>
      </c>
      <c r="T106" s="11" t="s">
        <v>466</v>
      </c>
      <c r="U106" s="11" t="s">
        <v>705</v>
      </c>
      <c r="V106" s="11" t="s">
        <v>705</v>
      </c>
      <c r="W106" s="11"/>
      <c r="X106" s="11"/>
      <c r="Y106" s="11"/>
      <c r="Z106" s="11"/>
      <c r="AA106" s="11"/>
      <c r="AB106" s="11"/>
      <c r="AC106" s="11"/>
      <c r="AD106" s="11"/>
      <c r="AE106" s="8"/>
      <c r="AF106" s="12" t="s">
        <v>1277</v>
      </c>
      <c r="AG106" s="10" t="s">
        <v>461</v>
      </c>
      <c r="AH106" s="11" t="s">
        <v>461</v>
      </c>
      <c r="AI106" s="11" t="s">
        <v>461</v>
      </c>
      <c r="AJ106" s="11" t="s">
        <v>463</v>
      </c>
      <c r="AK106" s="11" t="s">
        <v>463</v>
      </c>
      <c r="AL106" s="11"/>
      <c r="AM106" s="11"/>
      <c r="AN106" s="11"/>
      <c r="AO106" s="11"/>
      <c r="AP106" s="11"/>
      <c r="AQ106" s="11"/>
      <c r="AR106" s="11"/>
      <c r="AS106" s="11"/>
      <c r="AT106" s="11"/>
      <c r="AU106" s="8"/>
      <c r="AV106" s="8"/>
      <c r="AW106" s="8"/>
      <c r="AX106" s="147" t="s">
        <v>1264</v>
      </c>
    </row>
    <row r="107" spans="1:50" x14ac:dyDescent="0.15">
      <c r="A107" s="10">
        <v>104</v>
      </c>
      <c r="B107" s="11">
        <v>22</v>
      </c>
      <c r="C107" s="11" t="s">
        <v>191</v>
      </c>
      <c r="D107" s="11">
        <v>100</v>
      </c>
      <c r="E107" s="45"/>
      <c r="F107" s="53" t="s">
        <v>633</v>
      </c>
      <c r="G107" s="10">
        <v>7</v>
      </c>
      <c r="H107" s="11" t="s">
        <v>79</v>
      </c>
      <c r="I107" s="11" t="s">
        <v>146</v>
      </c>
      <c r="J107" s="11">
        <v>32</v>
      </c>
      <c r="K107" s="43">
        <v>40</v>
      </c>
      <c r="L107" s="43"/>
      <c r="M107" s="11" t="s">
        <v>192</v>
      </c>
      <c r="N107" s="12" t="s">
        <v>192</v>
      </c>
      <c r="O107" s="476"/>
      <c r="P107" s="10" t="s">
        <v>462</v>
      </c>
      <c r="Q107" s="11" t="s">
        <v>464</v>
      </c>
      <c r="R107" s="11" t="s">
        <v>464</v>
      </c>
      <c r="S107" s="11" t="s">
        <v>464</v>
      </c>
      <c r="T107" s="11" t="s">
        <v>464</v>
      </c>
      <c r="U107" s="11" t="s">
        <v>705</v>
      </c>
      <c r="V107" s="11" t="s">
        <v>705</v>
      </c>
      <c r="W107" s="11"/>
      <c r="X107" s="11"/>
      <c r="Y107" s="11"/>
      <c r="Z107" s="11"/>
      <c r="AA107" s="11"/>
      <c r="AB107" s="11"/>
      <c r="AC107" s="11"/>
      <c r="AD107" s="11"/>
      <c r="AE107" s="8"/>
      <c r="AF107" s="12" t="s">
        <v>1277</v>
      </c>
      <c r="AG107" s="10" t="s">
        <v>461</v>
      </c>
      <c r="AH107" s="11" t="s">
        <v>461</v>
      </c>
      <c r="AI107" s="11" t="s">
        <v>461</v>
      </c>
      <c r="AJ107" s="11" t="s">
        <v>463</v>
      </c>
      <c r="AK107" s="11" t="s">
        <v>463</v>
      </c>
      <c r="AL107" s="11"/>
      <c r="AM107" s="11"/>
      <c r="AN107" s="11"/>
      <c r="AO107" s="11"/>
      <c r="AP107" s="11"/>
      <c r="AQ107" s="11"/>
      <c r="AR107" s="11"/>
      <c r="AS107" s="11"/>
      <c r="AT107" s="11"/>
      <c r="AU107" s="8"/>
      <c r="AV107" s="8"/>
      <c r="AW107" s="8"/>
      <c r="AX107" s="147" t="s">
        <v>1264</v>
      </c>
    </row>
    <row r="108" spans="1:50" x14ac:dyDescent="0.15">
      <c r="A108" s="10">
        <v>105</v>
      </c>
      <c r="B108" s="11">
        <v>22</v>
      </c>
      <c r="C108" s="11" t="s">
        <v>191</v>
      </c>
      <c r="D108" s="11">
        <v>100</v>
      </c>
      <c r="E108" s="45"/>
      <c r="F108" s="53" t="s">
        <v>634</v>
      </c>
      <c r="G108" s="10">
        <v>7</v>
      </c>
      <c r="H108" s="11" t="s">
        <v>79</v>
      </c>
      <c r="I108" s="11" t="s">
        <v>146</v>
      </c>
      <c r="J108" s="11">
        <v>32</v>
      </c>
      <c r="K108" s="11">
        <v>55</v>
      </c>
      <c r="L108" s="11"/>
      <c r="M108" s="11" t="s">
        <v>192</v>
      </c>
      <c r="N108" s="12" t="s">
        <v>192</v>
      </c>
      <c r="O108" s="476"/>
      <c r="P108" s="10" t="s">
        <v>462</v>
      </c>
      <c r="Q108" s="11" t="s">
        <v>464</v>
      </c>
      <c r="R108" s="11" t="s">
        <v>464</v>
      </c>
      <c r="S108" s="11" t="s">
        <v>464</v>
      </c>
      <c r="T108" s="11" t="s">
        <v>464</v>
      </c>
      <c r="U108" s="11" t="s">
        <v>705</v>
      </c>
      <c r="V108" s="11" t="s">
        <v>705</v>
      </c>
      <c r="W108" s="11"/>
      <c r="X108" s="11"/>
      <c r="Y108" s="11"/>
      <c r="Z108" s="11"/>
      <c r="AA108" s="11"/>
      <c r="AB108" s="11"/>
      <c r="AC108" s="11"/>
      <c r="AD108" s="11"/>
      <c r="AE108" s="8"/>
      <c r="AF108" s="12" t="s">
        <v>1277</v>
      </c>
      <c r="AG108" s="10" t="s">
        <v>461</v>
      </c>
      <c r="AH108" s="11" t="s">
        <v>461</v>
      </c>
      <c r="AI108" s="11" t="s">
        <v>461</v>
      </c>
      <c r="AJ108" s="11" t="s">
        <v>463</v>
      </c>
      <c r="AK108" s="11" t="s">
        <v>463</v>
      </c>
      <c r="AL108" s="11"/>
      <c r="AM108" s="11"/>
      <c r="AN108" s="11"/>
      <c r="AO108" s="11"/>
      <c r="AP108" s="11"/>
      <c r="AQ108" s="11"/>
      <c r="AR108" s="11"/>
      <c r="AS108" s="11"/>
      <c r="AT108" s="11"/>
      <c r="AU108" s="8"/>
      <c r="AV108" s="8"/>
      <c r="AW108" s="8"/>
      <c r="AX108" s="147" t="s">
        <v>1264</v>
      </c>
    </row>
    <row r="109" spans="1:50" x14ac:dyDescent="0.15">
      <c r="A109" s="10">
        <v>108</v>
      </c>
      <c r="B109" s="11">
        <v>22</v>
      </c>
      <c r="C109" s="11" t="s">
        <v>191</v>
      </c>
      <c r="D109" s="11">
        <v>100</v>
      </c>
      <c r="E109" s="44"/>
      <c r="F109" s="53" t="s">
        <v>635</v>
      </c>
      <c r="G109" s="10">
        <v>7</v>
      </c>
      <c r="H109" s="11" t="s">
        <v>89</v>
      </c>
      <c r="I109" s="11" t="s">
        <v>110</v>
      </c>
      <c r="J109" s="11">
        <v>32</v>
      </c>
      <c r="K109" s="43">
        <v>30</v>
      </c>
      <c r="L109" s="43"/>
      <c r="M109" s="11" t="s">
        <v>192</v>
      </c>
      <c r="N109" s="12" t="s">
        <v>192</v>
      </c>
      <c r="O109" s="476"/>
      <c r="P109" s="10" t="s">
        <v>461</v>
      </c>
      <c r="Q109" s="11" t="s">
        <v>463</v>
      </c>
      <c r="R109" s="11" t="s">
        <v>463</v>
      </c>
      <c r="S109" s="11" t="s">
        <v>463</v>
      </c>
      <c r="T109" s="11" t="s">
        <v>463</v>
      </c>
      <c r="U109" s="11" t="s">
        <v>705</v>
      </c>
      <c r="V109" s="11" t="s">
        <v>705</v>
      </c>
      <c r="W109" s="11"/>
      <c r="X109" s="11"/>
      <c r="Y109" s="11"/>
      <c r="Z109" s="11"/>
      <c r="AA109" s="11"/>
      <c r="AB109" s="11"/>
      <c r="AC109" s="11"/>
      <c r="AD109" s="11"/>
      <c r="AE109" s="8"/>
      <c r="AF109" s="12" t="s">
        <v>1277</v>
      </c>
      <c r="AG109" s="10" t="s">
        <v>461</v>
      </c>
      <c r="AH109" s="11" t="s">
        <v>461</v>
      </c>
      <c r="AI109" s="11" t="s">
        <v>461</v>
      </c>
      <c r="AJ109" s="11" t="s">
        <v>463</v>
      </c>
      <c r="AK109" s="11" t="s">
        <v>463</v>
      </c>
      <c r="AL109" s="11"/>
      <c r="AM109" s="11"/>
      <c r="AN109" s="11"/>
      <c r="AO109" s="11"/>
      <c r="AP109" s="11"/>
      <c r="AQ109" s="11"/>
      <c r="AR109" s="11"/>
      <c r="AS109" s="11"/>
      <c r="AT109" s="11"/>
      <c r="AU109" s="8"/>
      <c r="AV109" s="8"/>
      <c r="AW109" s="8"/>
      <c r="AX109" s="147" t="s">
        <v>1264</v>
      </c>
    </row>
    <row r="110" spans="1:50" x14ac:dyDescent="0.15">
      <c r="A110" s="10">
        <v>109</v>
      </c>
      <c r="B110" s="11">
        <v>22</v>
      </c>
      <c r="C110" s="11" t="s">
        <v>191</v>
      </c>
      <c r="D110" s="11">
        <v>100</v>
      </c>
      <c r="E110" s="44"/>
      <c r="F110" s="53" t="s">
        <v>636</v>
      </c>
      <c r="G110" s="10">
        <v>7</v>
      </c>
      <c r="H110" s="11" t="s">
        <v>89</v>
      </c>
      <c r="I110" s="11" t="s">
        <v>110</v>
      </c>
      <c r="J110" s="11">
        <v>32</v>
      </c>
      <c r="K110" s="43">
        <v>40</v>
      </c>
      <c r="L110" s="43"/>
      <c r="M110" s="11" t="s">
        <v>192</v>
      </c>
      <c r="N110" s="12" t="s">
        <v>192</v>
      </c>
      <c r="O110" s="476"/>
      <c r="P110" s="10" t="s">
        <v>461</v>
      </c>
      <c r="Q110" s="11" t="s">
        <v>463</v>
      </c>
      <c r="R110" s="11" t="s">
        <v>463</v>
      </c>
      <c r="S110" s="11" t="s">
        <v>463</v>
      </c>
      <c r="T110" s="11" t="s">
        <v>463</v>
      </c>
      <c r="U110" s="11" t="s">
        <v>705</v>
      </c>
      <c r="V110" s="11" t="s">
        <v>705</v>
      </c>
      <c r="W110" s="11"/>
      <c r="X110" s="11"/>
      <c r="Y110" s="11"/>
      <c r="Z110" s="11"/>
      <c r="AA110" s="11"/>
      <c r="AB110" s="11"/>
      <c r="AC110" s="11"/>
      <c r="AD110" s="11"/>
      <c r="AE110" s="8"/>
      <c r="AF110" s="12" t="s">
        <v>1277</v>
      </c>
      <c r="AG110" s="10" t="s">
        <v>461</v>
      </c>
      <c r="AH110" s="11" t="s">
        <v>461</v>
      </c>
      <c r="AI110" s="11" t="s">
        <v>461</v>
      </c>
      <c r="AJ110" s="11" t="s">
        <v>463</v>
      </c>
      <c r="AK110" s="11" t="s">
        <v>463</v>
      </c>
      <c r="AL110" s="11"/>
      <c r="AM110" s="11"/>
      <c r="AN110" s="11"/>
      <c r="AO110" s="11"/>
      <c r="AP110" s="11"/>
      <c r="AQ110" s="11"/>
      <c r="AR110" s="11"/>
      <c r="AS110" s="11"/>
      <c r="AT110" s="11"/>
      <c r="AU110" s="8"/>
      <c r="AV110" s="8"/>
      <c r="AW110" s="8"/>
      <c r="AX110" s="147" t="s">
        <v>1264</v>
      </c>
    </row>
    <row r="111" spans="1:50" x14ac:dyDescent="0.15">
      <c r="A111" s="10">
        <v>147</v>
      </c>
      <c r="B111" s="11">
        <v>22</v>
      </c>
      <c r="C111" s="11" t="s">
        <v>191</v>
      </c>
      <c r="D111" s="11">
        <v>100</v>
      </c>
      <c r="E111" s="44" t="s">
        <v>579</v>
      </c>
      <c r="F111" s="53" t="s">
        <v>637</v>
      </c>
      <c r="G111" s="10">
        <v>7</v>
      </c>
      <c r="H111" s="11" t="s">
        <v>89</v>
      </c>
      <c r="I111" s="11" t="s">
        <v>110</v>
      </c>
      <c r="J111" s="11">
        <v>32</v>
      </c>
      <c r="K111" s="43">
        <v>30</v>
      </c>
      <c r="L111" s="43"/>
      <c r="M111" s="11" t="s">
        <v>192</v>
      </c>
      <c r="N111" s="12" t="s">
        <v>192</v>
      </c>
      <c r="O111" s="476"/>
      <c r="P111" s="10" t="s">
        <v>461</v>
      </c>
      <c r="Q111" s="11" t="s">
        <v>463</v>
      </c>
      <c r="R111" s="11" t="s">
        <v>463</v>
      </c>
      <c r="S111" s="11" t="s">
        <v>463</v>
      </c>
      <c r="T111" s="11" t="s">
        <v>463</v>
      </c>
      <c r="U111" s="11" t="s">
        <v>705</v>
      </c>
      <c r="V111" s="11" t="s">
        <v>705</v>
      </c>
      <c r="W111" s="11"/>
      <c r="X111" s="11"/>
      <c r="Y111" s="11"/>
      <c r="Z111" s="11"/>
      <c r="AA111" s="11"/>
      <c r="AB111" s="11"/>
      <c r="AC111" s="11"/>
      <c r="AD111" s="11"/>
      <c r="AE111" s="8"/>
      <c r="AF111" s="12" t="s">
        <v>1277</v>
      </c>
      <c r="AG111" s="10" t="s">
        <v>461</v>
      </c>
      <c r="AH111" s="11" t="s">
        <v>461</v>
      </c>
      <c r="AI111" s="11" t="s">
        <v>461</v>
      </c>
      <c r="AJ111" s="11" t="s">
        <v>463</v>
      </c>
      <c r="AK111" s="11" t="s">
        <v>463</v>
      </c>
      <c r="AL111" s="11"/>
      <c r="AM111" s="11"/>
      <c r="AN111" s="11"/>
      <c r="AO111" s="11"/>
      <c r="AP111" s="11"/>
      <c r="AQ111" s="11"/>
      <c r="AR111" s="11"/>
      <c r="AS111" s="11"/>
      <c r="AT111" s="11"/>
      <c r="AU111" s="8"/>
      <c r="AV111" s="8"/>
      <c r="AW111" s="8"/>
      <c r="AX111" s="147" t="s">
        <v>1264</v>
      </c>
    </row>
    <row r="112" spans="1:50" x14ac:dyDescent="0.15">
      <c r="A112" s="10">
        <v>148</v>
      </c>
      <c r="B112" s="11">
        <v>22</v>
      </c>
      <c r="C112" s="11" t="s">
        <v>191</v>
      </c>
      <c r="D112" s="11">
        <v>100</v>
      </c>
      <c r="E112" s="44" t="s">
        <v>579</v>
      </c>
      <c r="F112" s="53" t="s">
        <v>638</v>
      </c>
      <c r="G112" s="10">
        <v>7</v>
      </c>
      <c r="H112" s="11" t="s">
        <v>89</v>
      </c>
      <c r="I112" s="11" t="s">
        <v>110</v>
      </c>
      <c r="J112" s="11">
        <v>32</v>
      </c>
      <c r="K112" s="43">
        <v>40</v>
      </c>
      <c r="L112" s="43"/>
      <c r="M112" s="11" t="s">
        <v>192</v>
      </c>
      <c r="N112" s="12" t="s">
        <v>192</v>
      </c>
      <c r="O112" s="476"/>
      <c r="P112" s="10" t="s">
        <v>461</v>
      </c>
      <c r="Q112" s="11" t="s">
        <v>463</v>
      </c>
      <c r="R112" s="11" t="s">
        <v>463</v>
      </c>
      <c r="S112" s="11" t="s">
        <v>463</v>
      </c>
      <c r="T112" s="11" t="s">
        <v>463</v>
      </c>
      <c r="U112" s="11" t="s">
        <v>705</v>
      </c>
      <c r="V112" s="11" t="s">
        <v>705</v>
      </c>
      <c r="W112" s="11"/>
      <c r="X112" s="11"/>
      <c r="Y112" s="11"/>
      <c r="Z112" s="11"/>
      <c r="AA112" s="11"/>
      <c r="AB112" s="11"/>
      <c r="AC112" s="11"/>
      <c r="AD112" s="11"/>
      <c r="AE112" s="8"/>
      <c r="AF112" s="12" t="s">
        <v>1277</v>
      </c>
      <c r="AG112" s="10" t="s">
        <v>461</v>
      </c>
      <c r="AH112" s="11" t="s">
        <v>461</v>
      </c>
      <c r="AI112" s="11" t="s">
        <v>461</v>
      </c>
      <c r="AJ112" s="11" t="s">
        <v>463</v>
      </c>
      <c r="AK112" s="11" t="s">
        <v>463</v>
      </c>
      <c r="AL112" s="11"/>
      <c r="AM112" s="11"/>
      <c r="AN112" s="11"/>
      <c r="AO112" s="11"/>
      <c r="AP112" s="11"/>
      <c r="AQ112" s="11"/>
      <c r="AR112" s="11"/>
      <c r="AS112" s="11"/>
      <c r="AT112" s="11"/>
      <c r="AU112" s="8"/>
      <c r="AV112" s="8"/>
      <c r="AW112" s="8"/>
      <c r="AX112" s="147" t="s">
        <v>1264</v>
      </c>
    </row>
    <row r="113" spans="1:50" x14ac:dyDescent="0.15">
      <c r="A113" s="10">
        <v>149</v>
      </c>
      <c r="B113" s="11">
        <v>22</v>
      </c>
      <c r="C113" s="11" t="s">
        <v>191</v>
      </c>
      <c r="D113" s="11">
        <v>100</v>
      </c>
      <c r="E113" s="44" t="s">
        <v>579</v>
      </c>
      <c r="F113" s="53" t="s">
        <v>639</v>
      </c>
      <c r="G113" s="10">
        <v>7</v>
      </c>
      <c r="H113" s="11" t="s">
        <v>89</v>
      </c>
      <c r="I113" s="11" t="s">
        <v>110</v>
      </c>
      <c r="J113" s="11">
        <v>32</v>
      </c>
      <c r="K113" s="43">
        <v>30</v>
      </c>
      <c r="L113" s="43"/>
      <c r="M113" s="11" t="s">
        <v>192</v>
      </c>
      <c r="N113" s="12" t="s">
        <v>192</v>
      </c>
      <c r="O113" s="476"/>
      <c r="P113" s="10" t="s">
        <v>461</v>
      </c>
      <c r="Q113" s="11" t="s">
        <v>463</v>
      </c>
      <c r="R113" s="11" t="s">
        <v>463</v>
      </c>
      <c r="S113" s="11" t="s">
        <v>463</v>
      </c>
      <c r="T113" s="11" t="s">
        <v>463</v>
      </c>
      <c r="U113" s="11" t="s">
        <v>705</v>
      </c>
      <c r="V113" s="11" t="s">
        <v>705</v>
      </c>
      <c r="W113" s="11"/>
      <c r="X113" s="11"/>
      <c r="Y113" s="11"/>
      <c r="Z113" s="11"/>
      <c r="AA113" s="11"/>
      <c r="AB113" s="11"/>
      <c r="AC113" s="11"/>
      <c r="AD113" s="11"/>
      <c r="AE113" s="8"/>
      <c r="AF113" s="12" t="s">
        <v>1277</v>
      </c>
      <c r="AG113" s="10" t="s">
        <v>461</v>
      </c>
      <c r="AH113" s="11" t="s">
        <v>461</v>
      </c>
      <c r="AI113" s="11" t="s">
        <v>461</v>
      </c>
      <c r="AJ113" s="11" t="s">
        <v>463</v>
      </c>
      <c r="AK113" s="11" t="s">
        <v>463</v>
      </c>
      <c r="AL113" s="11"/>
      <c r="AM113" s="11"/>
      <c r="AN113" s="11"/>
      <c r="AO113" s="11"/>
      <c r="AP113" s="11"/>
      <c r="AQ113" s="11"/>
      <c r="AR113" s="11"/>
      <c r="AS113" s="11"/>
      <c r="AT113" s="11"/>
      <c r="AU113" s="8"/>
      <c r="AV113" s="8"/>
      <c r="AW113" s="8"/>
      <c r="AX113" s="147" t="s">
        <v>1264</v>
      </c>
    </row>
    <row r="114" spans="1:50" x14ac:dyDescent="0.15">
      <c r="A114" s="10">
        <v>150</v>
      </c>
      <c r="B114" s="11">
        <v>22</v>
      </c>
      <c r="C114" s="11" t="s">
        <v>191</v>
      </c>
      <c r="D114" s="11">
        <v>100</v>
      </c>
      <c r="E114" s="44" t="s">
        <v>579</v>
      </c>
      <c r="F114" s="53" t="s">
        <v>640</v>
      </c>
      <c r="G114" s="10">
        <v>7</v>
      </c>
      <c r="H114" s="11" t="s">
        <v>89</v>
      </c>
      <c r="I114" s="11" t="s">
        <v>110</v>
      </c>
      <c r="J114" s="11">
        <v>32</v>
      </c>
      <c r="K114" s="43">
        <v>40</v>
      </c>
      <c r="L114" s="43"/>
      <c r="M114" s="11" t="s">
        <v>192</v>
      </c>
      <c r="N114" s="12" t="s">
        <v>192</v>
      </c>
      <c r="O114" s="476"/>
      <c r="P114" s="10" t="s">
        <v>461</v>
      </c>
      <c r="Q114" s="11" t="s">
        <v>463</v>
      </c>
      <c r="R114" s="11" t="s">
        <v>463</v>
      </c>
      <c r="S114" s="11" t="s">
        <v>463</v>
      </c>
      <c r="T114" s="11" t="s">
        <v>463</v>
      </c>
      <c r="U114" s="11" t="s">
        <v>705</v>
      </c>
      <c r="V114" s="11" t="s">
        <v>705</v>
      </c>
      <c r="W114" s="11"/>
      <c r="X114" s="11"/>
      <c r="Y114" s="11"/>
      <c r="Z114" s="11"/>
      <c r="AA114" s="11"/>
      <c r="AB114" s="11"/>
      <c r="AC114" s="11"/>
      <c r="AD114" s="11"/>
      <c r="AE114" s="8"/>
      <c r="AF114" s="12" t="s">
        <v>1277</v>
      </c>
      <c r="AG114" s="10" t="s">
        <v>461</v>
      </c>
      <c r="AH114" s="11" t="s">
        <v>461</v>
      </c>
      <c r="AI114" s="11" t="s">
        <v>461</v>
      </c>
      <c r="AJ114" s="11" t="s">
        <v>463</v>
      </c>
      <c r="AK114" s="11" t="s">
        <v>463</v>
      </c>
      <c r="AL114" s="11"/>
      <c r="AM114" s="11"/>
      <c r="AN114" s="11"/>
      <c r="AO114" s="11"/>
      <c r="AP114" s="11"/>
      <c r="AQ114" s="11"/>
      <c r="AR114" s="11"/>
      <c r="AS114" s="11"/>
      <c r="AT114" s="11"/>
      <c r="AU114" s="8"/>
      <c r="AV114" s="8"/>
      <c r="AW114" s="8"/>
      <c r="AX114" s="147" t="s">
        <v>1264</v>
      </c>
    </row>
    <row r="115" spans="1:50" x14ac:dyDescent="0.15">
      <c r="A115" s="10">
        <v>106</v>
      </c>
      <c r="B115" s="11">
        <v>22</v>
      </c>
      <c r="C115" s="11" t="s">
        <v>191</v>
      </c>
      <c r="D115" s="11">
        <v>130</v>
      </c>
      <c r="E115" s="45"/>
      <c r="F115" s="9" t="s">
        <v>193</v>
      </c>
      <c r="G115" s="10">
        <v>6</v>
      </c>
      <c r="H115" s="11" t="s">
        <v>79</v>
      </c>
      <c r="I115" s="11" t="s">
        <v>110</v>
      </c>
      <c r="J115" s="11">
        <v>32</v>
      </c>
      <c r="K115" s="11">
        <v>30</v>
      </c>
      <c r="L115" s="11"/>
      <c r="M115" s="11" t="s">
        <v>194</v>
      </c>
      <c r="N115" s="12" t="s">
        <v>194</v>
      </c>
      <c r="O115" s="476"/>
      <c r="P115" s="10" t="s">
        <v>461</v>
      </c>
      <c r="Q115" s="11" t="s">
        <v>463</v>
      </c>
      <c r="R115" s="11" t="s">
        <v>463</v>
      </c>
      <c r="S115" s="11" t="s">
        <v>463</v>
      </c>
      <c r="T115" s="11" t="s">
        <v>463</v>
      </c>
      <c r="U115" s="11" t="s">
        <v>705</v>
      </c>
      <c r="V115" s="11" t="s">
        <v>705</v>
      </c>
      <c r="W115" s="11"/>
      <c r="X115" s="11"/>
      <c r="Y115" s="11"/>
      <c r="Z115" s="11"/>
      <c r="AA115" s="11"/>
      <c r="AB115" s="11"/>
      <c r="AC115" s="11"/>
      <c r="AD115" s="11"/>
      <c r="AE115" s="8"/>
      <c r="AF115" s="12" t="s">
        <v>1277</v>
      </c>
      <c r="AG115" s="10" t="s">
        <v>461</v>
      </c>
      <c r="AH115" s="11" t="s">
        <v>461</v>
      </c>
      <c r="AI115" s="11" t="s">
        <v>461</v>
      </c>
      <c r="AJ115" s="11" t="s">
        <v>463</v>
      </c>
      <c r="AK115" s="11" t="s">
        <v>463</v>
      </c>
      <c r="AL115" s="11"/>
      <c r="AM115" s="11"/>
      <c r="AN115" s="11"/>
      <c r="AO115" s="11"/>
      <c r="AP115" s="11"/>
      <c r="AQ115" s="11"/>
      <c r="AR115" s="11"/>
      <c r="AS115" s="11"/>
      <c r="AT115" s="11"/>
      <c r="AU115" s="8"/>
      <c r="AV115" s="8"/>
      <c r="AW115" s="8"/>
      <c r="AX115" s="142"/>
    </row>
    <row r="116" spans="1:50" x14ac:dyDescent="0.15">
      <c r="A116" s="10">
        <v>122</v>
      </c>
      <c r="B116" s="11">
        <v>22</v>
      </c>
      <c r="C116" s="11" t="s">
        <v>191</v>
      </c>
      <c r="D116" s="11">
        <v>130</v>
      </c>
      <c r="E116" s="45"/>
      <c r="F116" s="9" t="s">
        <v>195</v>
      </c>
      <c r="G116" s="10">
        <v>6</v>
      </c>
      <c r="H116" s="11" t="s">
        <v>89</v>
      </c>
      <c r="I116" s="11" t="s">
        <v>80</v>
      </c>
      <c r="J116" s="11"/>
      <c r="K116" s="11">
        <v>30</v>
      </c>
      <c r="L116" s="11"/>
      <c r="M116" s="11" t="s">
        <v>194</v>
      </c>
      <c r="N116" s="12" t="s">
        <v>194</v>
      </c>
      <c r="O116" s="476"/>
      <c r="P116" s="10" t="s">
        <v>461</v>
      </c>
      <c r="Q116" s="11" t="s">
        <v>463</v>
      </c>
      <c r="R116" s="11" t="s">
        <v>463</v>
      </c>
      <c r="S116" s="11" t="s">
        <v>463</v>
      </c>
      <c r="T116" s="11" t="s">
        <v>463</v>
      </c>
      <c r="U116" s="11" t="s">
        <v>705</v>
      </c>
      <c r="V116" s="11" t="s">
        <v>705</v>
      </c>
      <c r="W116" s="11"/>
      <c r="X116" s="11"/>
      <c r="Y116" s="11"/>
      <c r="Z116" s="11"/>
      <c r="AA116" s="11"/>
      <c r="AB116" s="11"/>
      <c r="AC116" s="11"/>
      <c r="AD116" s="11"/>
      <c r="AE116" s="8"/>
      <c r="AF116" s="12" t="s">
        <v>1277</v>
      </c>
      <c r="AG116" s="10" t="s">
        <v>461</v>
      </c>
      <c r="AH116" s="11" t="s">
        <v>461</v>
      </c>
      <c r="AI116" s="11" t="s">
        <v>461</v>
      </c>
      <c r="AJ116" s="11" t="s">
        <v>463</v>
      </c>
      <c r="AK116" s="11" t="s">
        <v>463</v>
      </c>
      <c r="AL116" s="11"/>
      <c r="AM116" s="11"/>
      <c r="AN116" s="11"/>
      <c r="AO116" s="11"/>
      <c r="AP116" s="11"/>
      <c r="AQ116" s="11"/>
      <c r="AR116" s="11"/>
      <c r="AS116" s="11"/>
      <c r="AT116" s="11"/>
      <c r="AU116" s="8"/>
      <c r="AV116" s="8"/>
      <c r="AW116" s="8"/>
      <c r="AX116" s="147" t="s">
        <v>1265</v>
      </c>
    </row>
    <row r="117" spans="1:50" x14ac:dyDescent="0.15">
      <c r="A117" s="10">
        <v>123</v>
      </c>
      <c r="B117" s="11">
        <v>22</v>
      </c>
      <c r="C117" s="11" t="s">
        <v>191</v>
      </c>
      <c r="D117" s="11">
        <v>130</v>
      </c>
      <c r="E117" s="45"/>
      <c r="F117" s="9" t="s">
        <v>196</v>
      </c>
      <c r="G117" s="10">
        <v>6</v>
      </c>
      <c r="H117" s="11" t="s">
        <v>79</v>
      </c>
      <c r="I117" s="11" t="s">
        <v>80</v>
      </c>
      <c r="J117" s="11"/>
      <c r="K117" s="11">
        <v>30</v>
      </c>
      <c r="L117" s="11"/>
      <c r="M117" s="11" t="s">
        <v>194</v>
      </c>
      <c r="N117" s="12" t="s">
        <v>194</v>
      </c>
      <c r="O117" s="476"/>
      <c r="P117" s="10" t="s">
        <v>461</v>
      </c>
      <c r="Q117" s="11" t="s">
        <v>463</v>
      </c>
      <c r="R117" s="11" t="s">
        <v>463</v>
      </c>
      <c r="S117" s="11" t="s">
        <v>463</v>
      </c>
      <c r="T117" s="11" t="s">
        <v>463</v>
      </c>
      <c r="U117" s="11" t="s">
        <v>705</v>
      </c>
      <c r="V117" s="11" t="s">
        <v>705</v>
      </c>
      <c r="W117" s="11"/>
      <c r="X117" s="11"/>
      <c r="Y117" s="11"/>
      <c r="Z117" s="11"/>
      <c r="AA117" s="11"/>
      <c r="AB117" s="11"/>
      <c r="AC117" s="11"/>
      <c r="AD117" s="11"/>
      <c r="AE117" s="8"/>
      <c r="AF117" s="12" t="s">
        <v>1277</v>
      </c>
      <c r="AG117" s="10" t="s">
        <v>461</v>
      </c>
      <c r="AH117" s="11" t="s">
        <v>461</v>
      </c>
      <c r="AI117" s="11" t="s">
        <v>461</v>
      </c>
      <c r="AJ117" s="11" t="s">
        <v>463</v>
      </c>
      <c r="AK117" s="11" t="s">
        <v>463</v>
      </c>
      <c r="AL117" s="11"/>
      <c r="AM117" s="11"/>
      <c r="AN117" s="11"/>
      <c r="AO117" s="11"/>
      <c r="AP117" s="11"/>
      <c r="AQ117" s="11"/>
      <c r="AR117" s="11"/>
      <c r="AS117" s="11"/>
      <c r="AT117" s="11"/>
      <c r="AU117" s="8"/>
      <c r="AV117" s="8"/>
      <c r="AW117" s="8"/>
      <c r="AX117" s="142"/>
    </row>
    <row r="118" spans="1:50" x14ac:dyDescent="0.15">
      <c r="A118" s="10">
        <v>167</v>
      </c>
      <c r="B118" s="11">
        <v>22</v>
      </c>
      <c r="C118" s="11" t="s">
        <v>191</v>
      </c>
      <c r="D118" s="11">
        <v>130</v>
      </c>
      <c r="E118" s="44" t="s">
        <v>580</v>
      </c>
      <c r="F118" s="9" t="s">
        <v>197</v>
      </c>
      <c r="G118" s="10">
        <v>6</v>
      </c>
      <c r="H118" s="11" t="s">
        <v>89</v>
      </c>
      <c r="I118" s="11" t="s">
        <v>146</v>
      </c>
      <c r="J118" s="11"/>
      <c r="K118" s="11">
        <v>35</v>
      </c>
      <c r="L118" s="11"/>
      <c r="M118" s="11" t="s">
        <v>194</v>
      </c>
      <c r="N118" s="12" t="s">
        <v>194</v>
      </c>
      <c r="O118" s="476"/>
      <c r="P118" s="10" t="s">
        <v>461</v>
      </c>
      <c r="Q118" s="11" t="s">
        <v>463</v>
      </c>
      <c r="R118" s="11" t="s">
        <v>463</v>
      </c>
      <c r="S118" s="11" t="s">
        <v>463</v>
      </c>
      <c r="T118" s="11" t="s">
        <v>463</v>
      </c>
      <c r="U118" s="11" t="s">
        <v>705</v>
      </c>
      <c r="V118" s="11" t="s">
        <v>705</v>
      </c>
      <c r="W118" s="11"/>
      <c r="X118" s="11"/>
      <c r="Y118" s="11"/>
      <c r="Z118" s="11"/>
      <c r="AA118" s="11"/>
      <c r="AB118" s="11"/>
      <c r="AC118" s="11"/>
      <c r="AD118" s="11"/>
      <c r="AE118" s="8"/>
      <c r="AF118" s="12" t="s">
        <v>1277</v>
      </c>
      <c r="AG118" s="10" t="s">
        <v>461</v>
      </c>
      <c r="AH118" s="11" t="s">
        <v>461</v>
      </c>
      <c r="AI118" s="11" t="s">
        <v>461</v>
      </c>
      <c r="AJ118" s="11" t="s">
        <v>463</v>
      </c>
      <c r="AK118" s="11" t="s">
        <v>463</v>
      </c>
      <c r="AL118" s="11"/>
      <c r="AM118" s="11"/>
      <c r="AN118" s="11"/>
      <c r="AO118" s="11"/>
      <c r="AP118" s="11"/>
      <c r="AQ118" s="11"/>
      <c r="AR118" s="11"/>
      <c r="AS118" s="11"/>
      <c r="AT118" s="11"/>
      <c r="AU118" s="8"/>
      <c r="AV118" s="8"/>
      <c r="AW118" s="8"/>
      <c r="AX118" s="142"/>
    </row>
    <row r="119" spans="1:50" x14ac:dyDescent="0.15">
      <c r="A119" s="10">
        <v>173</v>
      </c>
      <c r="B119" s="11">
        <v>22</v>
      </c>
      <c r="C119" s="11" t="s">
        <v>191</v>
      </c>
      <c r="D119" s="11">
        <v>130</v>
      </c>
      <c r="E119" s="44" t="s">
        <v>581</v>
      </c>
      <c r="F119" s="9" t="s">
        <v>198</v>
      </c>
      <c r="G119" s="10">
        <v>6</v>
      </c>
      <c r="H119" s="11" t="s">
        <v>89</v>
      </c>
      <c r="I119" s="11" t="s">
        <v>80</v>
      </c>
      <c r="J119" s="11"/>
      <c r="K119" s="11">
        <v>35</v>
      </c>
      <c r="L119" s="11"/>
      <c r="M119" s="11" t="s">
        <v>194</v>
      </c>
      <c r="N119" s="12" t="s">
        <v>194</v>
      </c>
      <c r="O119" s="476"/>
      <c r="P119" s="10" t="s">
        <v>461</v>
      </c>
      <c r="Q119" s="11" t="s">
        <v>463</v>
      </c>
      <c r="R119" s="11" t="s">
        <v>463</v>
      </c>
      <c r="S119" s="11" t="s">
        <v>463</v>
      </c>
      <c r="T119" s="11" t="s">
        <v>463</v>
      </c>
      <c r="U119" s="11" t="s">
        <v>705</v>
      </c>
      <c r="V119" s="11" t="s">
        <v>705</v>
      </c>
      <c r="W119" s="11"/>
      <c r="X119" s="11"/>
      <c r="Y119" s="11"/>
      <c r="Z119" s="11"/>
      <c r="AA119" s="11"/>
      <c r="AB119" s="11"/>
      <c r="AC119" s="11"/>
      <c r="AD119" s="11"/>
      <c r="AE119" s="8"/>
      <c r="AF119" s="12" t="s">
        <v>1277</v>
      </c>
      <c r="AG119" s="10" t="s">
        <v>461</v>
      </c>
      <c r="AH119" s="11" t="s">
        <v>461</v>
      </c>
      <c r="AI119" s="11" t="s">
        <v>461</v>
      </c>
      <c r="AJ119" s="11" t="s">
        <v>463</v>
      </c>
      <c r="AK119" s="11" t="s">
        <v>463</v>
      </c>
      <c r="AL119" s="11"/>
      <c r="AM119" s="11"/>
      <c r="AN119" s="11"/>
      <c r="AO119" s="11"/>
      <c r="AP119" s="11"/>
      <c r="AQ119" s="11"/>
      <c r="AR119" s="11"/>
      <c r="AS119" s="11"/>
      <c r="AT119" s="11"/>
      <c r="AU119" s="8"/>
      <c r="AV119" s="8"/>
      <c r="AW119" s="8"/>
      <c r="AX119" s="142"/>
    </row>
    <row r="120" spans="1:50" x14ac:dyDescent="0.15">
      <c r="A120" s="10">
        <v>174</v>
      </c>
      <c r="B120" s="11">
        <v>22</v>
      </c>
      <c r="C120" s="11" t="s">
        <v>191</v>
      </c>
      <c r="D120" s="11">
        <v>130</v>
      </c>
      <c r="E120" s="44" t="s">
        <v>590</v>
      </c>
      <c r="F120" s="9" t="s">
        <v>199</v>
      </c>
      <c r="G120" s="10">
        <v>6</v>
      </c>
      <c r="H120" s="11" t="s">
        <v>89</v>
      </c>
      <c r="I120" s="11" t="s">
        <v>146</v>
      </c>
      <c r="J120" s="11"/>
      <c r="K120" s="11">
        <v>35</v>
      </c>
      <c r="L120" s="11"/>
      <c r="M120" s="11" t="s">
        <v>194</v>
      </c>
      <c r="N120" s="12" t="s">
        <v>194</v>
      </c>
      <c r="O120" s="476"/>
      <c r="P120" s="10" t="s">
        <v>461</v>
      </c>
      <c r="Q120" s="11" t="s">
        <v>463</v>
      </c>
      <c r="R120" s="11" t="s">
        <v>463</v>
      </c>
      <c r="S120" s="11" t="s">
        <v>463</v>
      </c>
      <c r="T120" s="11" t="s">
        <v>463</v>
      </c>
      <c r="U120" s="11" t="s">
        <v>705</v>
      </c>
      <c r="V120" s="11" t="s">
        <v>705</v>
      </c>
      <c r="W120" s="11"/>
      <c r="X120" s="11"/>
      <c r="Y120" s="11"/>
      <c r="Z120" s="11"/>
      <c r="AA120" s="11"/>
      <c r="AB120" s="11"/>
      <c r="AC120" s="11"/>
      <c r="AD120" s="11"/>
      <c r="AE120" s="8"/>
      <c r="AF120" s="12" t="s">
        <v>1277</v>
      </c>
      <c r="AG120" s="10" t="s">
        <v>461</v>
      </c>
      <c r="AH120" s="11" t="s">
        <v>461</v>
      </c>
      <c r="AI120" s="11" t="s">
        <v>461</v>
      </c>
      <c r="AJ120" s="11" t="s">
        <v>463</v>
      </c>
      <c r="AK120" s="11" t="s">
        <v>463</v>
      </c>
      <c r="AL120" s="11"/>
      <c r="AM120" s="11"/>
      <c r="AN120" s="11"/>
      <c r="AO120" s="11"/>
      <c r="AP120" s="11"/>
      <c r="AQ120" s="11"/>
      <c r="AR120" s="11"/>
      <c r="AS120" s="11"/>
      <c r="AT120" s="11"/>
      <c r="AU120" s="8"/>
      <c r="AV120" s="8"/>
      <c r="AW120" s="8"/>
      <c r="AX120" s="142"/>
    </row>
    <row r="121" spans="1:50" x14ac:dyDescent="0.15">
      <c r="A121" s="10">
        <v>175</v>
      </c>
      <c r="B121" s="11">
        <v>22</v>
      </c>
      <c r="C121" s="11" t="s">
        <v>191</v>
      </c>
      <c r="D121" s="11">
        <v>130</v>
      </c>
      <c r="E121" s="44" t="s">
        <v>590</v>
      </c>
      <c r="F121" s="9" t="s">
        <v>200</v>
      </c>
      <c r="G121" s="10">
        <v>6</v>
      </c>
      <c r="H121" s="11" t="s">
        <v>79</v>
      </c>
      <c r="I121" s="11" t="s">
        <v>110</v>
      </c>
      <c r="J121" s="11"/>
      <c r="K121" s="11">
        <v>45</v>
      </c>
      <c r="L121" s="11"/>
      <c r="M121" s="11" t="s">
        <v>194</v>
      </c>
      <c r="N121" s="12" t="s">
        <v>194</v>
      </c>
      <c r="O121" s="476"/>
      <c r="P121" s="10" t="s">
        <v>461</v>
      </c>
      <c r="Q121" s="11" t="s">
        <v>463</v>
      </c>
      <c r="R121" s="11" t="s">
        <v>463</v>
      </c>
      <c r="S121" s="11" t="s">
        <v>463</v>
      </c>
      <c r="T121" s="11" t="s">
        <v>463</v>
      </c>
      <c r="U121" s="11" t="s">
        <v>705</v>
      </c>
      <c r="V121" s="11" t="s">
        <v>705</v>
      </c>
      <c r="W121" s="11"/>
      <c r="X121" s="11"/>
      <c r="Y121" s="11"/>
      <c r="Z121" s="11"/>
      <c r="AA121" s="11"/>
      <c r="AB121" s="11"/>
      <c r="AC121" s="11"/>
      <c r="AD121" s="11"/>
      <c r="AE121" s="8"/>
      <c r="AF121" s="12" t="s">
        <v>1277</v>
      </c>
      <c r="AG121" s="10" t="s">
        <v>461</v>
      </c>
      <c r="AH121" s="11" t="s">
        <v>461</v>
      </c>
      <c r="AI121" s="11" t="s">
        <v>461</v>
      </c>
      <c r="AJ121" s="11" t="s">
        <v>463</v>
      </c>
      <c r="AK121" s="11" t="s">
        <v>463</v>
      </c>
      <c r="AL121" s="11"/>
      <c r="AM121" s="11"/>
      <c r="AN121" s="11"/>
      <c r="AO121" s="11"/>
      <c r="AP121" s="11"/>
      <c r="AQ121" s="11"/>
      <c r="AR121" s="11"/>
      <c r="AS121" s="11"/>
      <c r="AT121" s="11"/>
      <c r="AU121" s="8"/>
      <c r="AV121" s="8"/>
      <c r="AW121" s="8"/>
      <c r="AX121" s="142"/>
    </row>
    <row r="122" spans="1:50" x14ac:dyDescent="0.15">
      <c r="A122" s="10">
        <v>176</v>
      </c>
      <c r="B122" s="11">
        <v>22</v>
      </c>
      <c r="C122" s="11" t="s">
        <v>191</v>
      </c>
      <c r="D122" s="11">
        <v>130</v>
      </c>
      <c r="E122" s="44" t="s">
        <v>591</v>
      </c>
      <c r="F122" s="9" t="s">
        <v>201</v>
      </c>
      <c r="G122" s="10">
        <v>6</v>
      </c>
      <c r="H122" s="11" t="s">
        <v>202</v>
      </c>
      <c r="I122" s="11" t="s">
        <v>80</v>
      </c>
      <c r="J122" s="11">
        <v>32</v>
      </c>
      <c r="K122" s="11">
        <v>30</v>
      </c>
      <c r="L122" s="11"/>
      <c r="M122" s="11" t="s">
        <v>194</v>
      </c>
      <c r="N122" s="12" t="s">
        <v>194</v>
      </c>
      <c r="O122" s="476"/>
      <c r="P122" s="10" t="s">
        <v>461</v>
      </c>
      <c r="Q122" s="11" t="s">
        <v>463</v>
      </c>
      <c r="R122" s="11" t="s">
        <v>463</v>
      </c>
      <c r="S122" s="11" t="s">
        <v>463</v>
      </c>
      <c r="T122" s="11" t="s">
        <v>463</v>
      </c>
      <c r="U122" s="11" t="s">
        <v>705</v>
      </c>
      <c r="V122" s="11" t="s">
        <v>705</v>
      </c>
      <c r="W122" s="11"/>
      <c r="X122" s="11"/>
      <c r="Y122" s="11"/>
      <c r="Z122" s="11"/>
      <c r="AA122" s="11"/>
      <c r="AB122" s="11"/>
      <c r="AC122" s="11"/>
      <c r="AD122" s="11"/>
      <c r="AE122" s="8"/>
      <c r="AF122" s="12" t="s">
        <v>1277</v>
      </c>
      <c r="AG122" s="10" t="s">
        <v>461</v>
      </c>
      <c r="AH122" s="11" t="s">
        <v>461</v>
      </c>
      <c r="AI122" s="11" t="s">
        <v>461</v>
      </c>
      <c r="AJ122" s="11" t="s">
        <v>463</v>
      </c>
      <c r="AK122" s="11" t="s">
        <v>463</v>
      </c>
      <c r="AL122" s="11"/>
      <c r="AM122" s="11"/>
      <c r="AN122" s="11"/>
      <c r="AO122" s="11"/>
      <c r="AP122" s="11"/>
      <c r="AQ122" s="11"/>
      <c r="AR122" s="11"/>
      <c r="AS122" s="11"/>
      <c r="AT122" s="11"/>
      <c r="AU122" s="8"/>
      <c r="AV122" s="8"/>
      <c r="AW122" s="8"/>
      <c r="AX122" s="142"/>
    </row>
    <row r="123" spans="1:50" x14ac:dyDescent="0.15">
      <c r="A123" s="10">
        <v>178</v>
      </c>
      <c r="B123" s="11">
        <v>22</v>
      </c>
      <c r="C123" s="11" t="s">
        <v>191</v>
      </c>
      <c r="D123" s="11">
        <v>130</v>
      </c>
      <c r="E123" s="44" t="s">
        <v>591</v>
      </c>
      <c r="F123" s="9" t="s">
        <v>203</v>
      </c>
      <c r="G123" s="10">
        <v>6</v>
      </c>
      <c r="H123" s="11" t="s">
        <v>202</v>
      </c>
      <c r="I123" s="11" t="s">
        <v>80</v>
      </c>
      <c r="J123" s="11">
        <v>32</v>
      </c>
      <c r="K123" s="11">
        <v>30</v>
      </c>
      <c r="L123" s="11"/>
      <c r="M123" s="11" t="s">
        <v>194</v>
      </c>
      <c r="N123" s="12" t="s">
        <v>194</v>
      </c>
      <c r="O123" s="476"/>
      <c r="P123" s="10" t="s">
        <v>461</v>
      </c>
      <c r="Q123" s="11" t="s">
        <v>463</v>
      </c>
      <c r="R123" s="11" t="s">
        <v>463</v>
      </c>
      <c r="S123" s="11" t="s">
        <v>463</v>
      </c>
      <c r="T123" s="11" t="s">
        <v>463</v>
      </c>
      <c r="U123" s="11" t="s">
        <v>705</v>
      </c>
      <c r="V123" s="11" t="s">
        <v>705</v>
      </c>
      <c r="W123" s="11"/>
      <c r="X123" s="11"/>
      <c r="Y123" s="11"/>
      <c r="Z123" s="11"/>
      <c r="AA123" s="11"/>
      <c r="AB123" s="11"/>
      <c r="AC123" s="11"/>
      <c r="AD123" s="11"/>
      <c r="AE123" s="8"/>
      <c r="AF123" s="12" t="s">
        <v>1277</v>
      </c>
      <c r="AG123" s="10" t="s">
        <v>461</v>
      </c>
      <c r="AH123" s="11" t="s">
        <v>461</v>
      </c>
      <c r="AI123" s="11" t="s">
        <v>461</v>
      </c>
      <c r="AJ123" s="11" t="s">
        <v>463</v>
      </c>
      <c r="AK123" s="11" t="s">
        <v>463</v>
      </c>
      <c r="AL123" s="11"/>
      <c r="AM123" s="11"/>
      <c r="AN123" s="11"/>
      <c r="AO123" s="11"/>
      <c r="AP123" s="11"/>
      <c r="AQ123" s="11"/>
      <c r="AR123" s="11"/>
      <c r="AS123" s="11"/>
      <c r="AT123" s="11"/>
      <c r="AU123" s="8"/>
      <c r="AV123" s="8"/>
      <c r="AW123" s="8"/>
      <c r="AX123" s="142"/>
    </row>
    <row r="124" spans="1:50" x14ac:dyDescent="0.15">
      <c r="A124" s="10">
        <v>179</v>
      </c>
      <c r="B124" s="11">
        <v>22</v>
      </c>
      <c r="C124" s="11" t="s">
        <v>191</v>
      </c>
      <c r="D124" s="11">
        <v>130</v>
      </c>
      <c r="E124" s="44" t="s">
        <v>592</v>
      </c>
      <c r="F124" s="9" t="s">
        <v>204</v>
      </c>
      <c r="G124" s="10">
        <v>6</v>
      </c>
      <c r="H124" s="11" t="s">
        <v>79</v>
      </c>
      <c r="I124" s="11" t="s">
        <v>80</v>
      </c>
      <c r="J124" s="11">
        <v>32</v>
      </c>
      <c r="K124" s="11">
        <v>30</v>
      </c>
      <c r="L124" s="11"/>
      <c r="M124" s="11" t="s">
        <v>194</v>
      </c>
      <c r="N124" s="12" t="s">
        <v>194</v>
      </c>
      <c r="O124" s="476"/>
      <c r="P124" s="10" t="s">
        <v>461</v>
      </c>
      <c r="Q124" s="11" t="s">
        <v>463</v>
      </c>
      <c r="R124" s="11" t="s">
        <v>463</v>
      </c>
      <c r="S124" s="11" t="s">
        <v>463</v>
      </c>
      <c r="T124" s="11" t="s">
        <v>463</v>
      </c>
      <c r="U124" s="11" t="s">
        <v>705</v>
      </c>
      <c r="V124" s="11" t="s">
        <v>705</v>
      </c>
      <c r="W124" s="11"/>
      <c r="X124" s="11"/>
      <c r="Y124" s="11"/>
      <c r="Z124" s="11"/>
      <c r="AA124" s="11"/>
      <c r="AB124" s="11"/>
      <c r="AC124" s="11"/>
      <c r="AD124" s="11"/>
      <c r="AE124" s="8"/>
      <c r="AF124" s="12" t="s">
        <v>1277</v>
      </c>
      <c r="AG124" s="10" t="s">
        <v>461</v>
      </c>
      <c r="AH124" s="11" t="s">
        <v>461</v>
      </c>
      <c r="AI124" s="11" t="s">
        <v>461</v>
      </c>
      <c r="AJ124" s="11" t="s">
        <v>463</v>
      </c>
      <c r="AK124" s="11" t="s">
        <v>463</v>
      </c>
      <c r="AL124" s="11"/>
      <c r="AM124" s="11"/>
      <c r="AN124" s="11"/>
      <c r="AO124" s="11"/>
      <c r="AP124" s="11"/>
      <c r="AQ124" s="11"/>
      <c r="AR124" s="11"/>
      <c r="AS124" s="11"/>
      <c r="AT124" s="11"/>
      <c r="AU124" s="8"/>
      <c r="AV124" s="8"/>
      <c r="AW124" s="8"/>
      <c r="AX124" s="142"/>
    </row>
    <row r="125" spans="1:50" x14ac:dyDescent="0.15">
      <c r="A125" s="10">
        <v>180</v>
      </c>
      <c r="B125" s="11">
        <v>22</v>
      </c>
      <c r="C125" s="11" t="s">
        <v>191</v>
      </c>
      <c r="D125" s="11">
        <v>130</v>
      </c>
      <c r="E125" s="44" t="s">
        <v>592</v>
      </c>
      <c r="F125" s="9" t="s">
        <v>205</v>
      </c>
      <c r="G125" s="10">
        <v>6</v>
      </c>
      <c r="H125" s="11" t="s">
        <v>79</v>
      </c>
      <c r="I125" s="11" t="s">
        <v>80</v>
      </c>
      <c r="J125" s="11"/>
      <c r="K125" s="11">
        <v>30</v>
      </c>
      <c r="L125" s="11"/>
      <c r="M125" s="11" t="s">
        <v>194</v>
      </c>
      <c r="N125" s="12" t="s">
        <v>194</v>
      </c>
      <c r="O125" s="476"/>
      <c r="P125" s="10" t="s">
        <v>461</v>
      </c>
      <c r="Q125" s="11" t="s">
        <v>463</v>
      </c>
      <c r="R125" s="11" t="s">
        <v>463</v>
      </c>
      <c r="S125" s="11" t="s">
        <v>463</v>
      </c>
      <c r="T125" s="11" t="s">
        <v>463</v>
      </c>
      <c r="U125" s="11" t="s">
        <v>705</v>
      </c>
      <c r="V125" s="11" t="s">
        <v>705</v>
      </c>
      <c r="W125" s="11"/>
      <c r="X125" s="11"/>
      <c r="Y125" s="11"/>
      <c r="Z125" s="11"/>
      <c r="AA125" s="11"/>
      <c r="AB125" s="11"/>
      <c r="AC125" s="11"/>
      <c r="AD125" s="11"/>
      <c r="AE125" s="8"/>
      <c r="AF125" s="12" t="s">
        <v>1277</v>
      </c>
      <c r="AG125" s="10" t="s">
        <v>461</v>
      </c>
      <c r="AH125" s="11" t="s">
        <v>461</v>
      </c>
      <c r="AI125" s="11" t="s">
        <v>461</v>
      </c>
      <c r="AJ125" s="11" t="s">
        <v>463</v>
      </c>
      <c r="AK125" s="11" t="s">
        <v>463</v>
      </c>
      <c r="AL125" s="11"/>
      <c r="AM125" s="11"/>
      <c r="AN125" s="11"/>
      <c r="AO125" s="11"/>
      <c r="AP125" s="11"/>
      <c r="AQ125" s="11"/>
      <c r="AR125" s="11"/>
      <c r="AS125" s="11"/>
      <c r="AT125" s="11"/>
      <c r="AU125" s="8"/>
      <c r="AV125" s="8"/>
      <c r="AW125" s="8"/>
      <c r="AX125" s="142"/>
    </row>
    <row r="126" spans="1:50" x14ac:dyDescent="0.15">
      <c r="A126" s="10">
        <v>181</v>
      </c>
      <c r="B126" s="11">
        <v>22</v>
      </c>
      <c r="C126" s="11" t="s">
        <v>191</v>
      </c>
      <c r="D126" s="11">
        <v>130</v>
      </c>
      <c r="E126" s="44" t="s">
        <v>592</v>
      </c>
      <c r="F126" s="9" t="s">
        <v>206</v>
      </c>
      <c r="G126" s="10">
        <v>6</v>
      </c>
      <c r="H126" s="11" t="s">
        <v>79</v>
      </c>
      <c r="I126" s="11" t="s">
        <v>80</v>
      </c>
      <c r="J126" s="11">
        <v>32</v>
      </c>
      <c r="K126" s="11">
        <v>30</v>
      </c>
      <c r="L126" s="11"/>
      <c r="M126" s="11" t="s">
        <v>194</v>
      </c>
      <c r="N126" s="12" t="s">
        <v>194</v>
      </c>
      <c r="O126" s="476"/>
      <c r="P126" s="10" t="s">
        <v>461</v>
      </c>
      <c r="Q126" s="11" t="s">
        <v>463</v>
      </c>
      <c r="R126" s="11" t="s">
        <v>463</v>
      </c>
      <c r="S126" s="11" t="s">
        <v>463</v>
      </c>
      <c r="T126" s="11" t="s">
        <v>463</v>
      </c>
      <c r="U126" s="11" t="s">
        <v>705</v>
      </c>
      <c r="V126" s="11" t="s">
        <v>705</v>
      </c>
      <c r="W126" s="11"/>
      <c r="X126" s="11"/>
      <c r="Y126" s="11"/>
      <c r="Z126" s="11"/>
      <c r="AA126" s="11"/>
      <c r="AB126" s="11"/>
      <c r="AC126" s="11"/>
      <c r="AD126" s="11"/>
      <c r="AE126" s="8"/>
      <c r="AF126" s="12" t="s">
        <v>1277</v>
      </c>
      <c r="AG126" s="10" t="s">
        <v>461</v>
      </c>
      <c r="AH126" s="11" t="s">
        <v>461</v>
      </c>
      <c r="AI126" s="11" t="s">
        <v>461</v>
      </c>
      <c r="AJ126" s="11" t="s">
        <v>463</v>
      </c>
      <c r="AK126" s="11" t="s">
        <v>463</v>
      </c>
      <c r="AL126" s="11"/>
      <c r="AM126" s="11"/>
      <c r="AN126" s="11"/>
      <c r="AO126" s="11"/>
      <c r="AP126" s="11"/>
      <c r="AQ126" s="11"/>
      <c r="AR126" s="11"/>
      <c r="AS126" s="11"/>
      <c r="AT126" s="11"/>
      <c r="AU126" s="8"/>
      <c r="AV126" s="8"/>
      <c r="AW126" s="8"/>
      <c r="AX126" s="142"/>
    </row>
    <row r="127" spans="1:50" x14ac:dyDescent="0.15">
      <c r="A127" s="10">
        <v>107</v>
      </c>
      <c r="B127" s="11">
        <v>22</v>
      </c>
      <c r="C127" s="11" t="s">
        <v>191</v>
      </c>
      <c r="D127" s="11">
        <v>203</v>
      </c>
      <c r="E127" s="45"/>
      <c r="F127" s="9" t="s">
        <v>207</v>
      </c>
      <c r="G127" s="10">
        <v>7</v>
      </c>
      <c r="H127" s="11" t="s">
        <v>79</v>
      </c>
      <c r="I127" s="11" t="s">
        <v>86</v>
      </c>
      <c r="J127" s="11">
        <v>34</v>
      </c>
      <c r="K127" s="11">
        <v>30</v>
      </c>
      <c r="L127" s="11"/>
      <c r="M127" s="11" t="s">
        <v>208</v>
      </c>
      <c r="N127" s="12" t="s">
        <v>208</v>
      </c>
      <c r="O127" s="476"/>
      <c r="P127" s="10" t="s">
        <v>461</v>
      </c>
      <c r="Q127" s="11" t="s">
        <v>463</v>
      </c>
      <c r="R127" s="11" t="s">
        <v>463</v>
      </c>
      <c r="S127" s="11" t="s">
        <v>463</v>
      </c>
      <c r="T127" s="11" t="s">
        <v>463</v>
      </c>
      <c r="U127" s="11" t="s">
        <v>705</v>
      </c>
      <c r="V127" s="11" t="s">
        <v>705</v>
      </c>
      <c r="W127" s="11"/>
      <c r="X127" s="11"/>
      <c r="Y127" s="11"/>
      <c r="Z127" s="11"/>
      <c r="AA127" s="11"/>
      <c r="AB127" s="11"/>
      <c r="AC127" s="11"/>
      <c r="AD127" s="11"/>
      <c r="AE127" s="8"/>
      <c r="AF127" s="12" t="s">
        <v>1277</v>
      </c>
      <c r="AG127" s="10" t="s">
        <v>461</v>
      </c>
      <c r="AH127" s="11" t="s">
        <v>461</v>
      </c>
      <c r="AI127" s="11" t="s">
        <v>461</v>
      </c>
      <c r="AJ127" s="11" t="s">
        <v>463</v>
      </c>
      <c r="AK127" s="11" t="s">
        <v>463</v>
      </c>
      <c r="AL127" s="11"/>
      <c r="AM127" s="11"/>
      <c r="AN127" s="11"/>
      <c r="AO127" s="11"/>
      <c r="AP127" s="11"/>
      <c r="AQ127" s="11"/>
      <c r="AR127" s="11"/>
      <c r="AS127" s="11"/>
      <c r="AT127" s="11"/>
      <c r="AU127" s="8"/>
      <c r="AV127" s="8"/>
      <c r="AW127" s="8"/>
      <c r="AX127" s="147" t="s">
        <v>1263</v>
      </c>
    </row>
    <row r="128" spans="1:50" x14ac:dyDescent="0.15">
      <c r="A128" s="10">
        <v>135</v>
      </c>
      <c r="B128" s="11">
        <v>22</v>
      </c>
      <c r="C128" s="11" t="s">
        <v>191</v>
      </c>
      <c r="D128" s="11">
        <v>203</v>
      </c>
      <c r="E128" s="44" t="s">
        <v>583</v>
      </c>
      <c r="F128" s="9" t="s">
        <v>209</v>
      </c>
      <c r="G128" s="10">
        <v>7</v>
      </c>
      <c r="H128" s="11" t="s">
        <v>79</v>
      </c>
      <c r="I128" s="11" t="s">
        <v>101</v>
      </c>
      <c r="J128" s="11">
        <v>34</v>
      </c>
      <c r="K128" s="11">
        <v>30</v>
      </c>
      <c r="L128" s="11"/>
      <c r="M128" s="11" t="s">
        <v>208</v>
      </c>
      <c r="N128" s="12" t="s">
        <v>208</v>
      </c>
      <c r="O128" s="476"/>
      <c r="P128" s="10" t="s">
        <v>461</v>
      </c>
      <c r="Q128" s="11" t="s">
        <v>463</v>
      </c>
      <c r="R128" s="11" t="s">
        <v>463</v>
      </c>
      <c r="S128" s="11" t="s">
        <v>463</v>
      </c>
      <c r="T128" s="11" t="s">
        <v>463</v>
      </c>
      <c r="U128" s="11" t="s">
        <v>705</v>
      </c>
      <c r="V128" s="11" t="s">
        <v>705</v>
      </c>
      <c r="W128" s="11"/>
      <c r="X128" s="11"/>
      <c r="Y128" s="11"/>
      <c r="Z128" s="11"/>
      <c r="AA128" s="11"/>
      <c r="AB128" s="11"/>
      <c r="AC128" s="11"/>
      <c r="AD128" s="11"/>
      <c r="AE128" s="8"/>
      <c r="AF128" s="12" t="s">
        <v>1277</v>
      </c>
      <c r="AG128" s="10" t="s">
        <v>461</v>
      </c>
      <c r="AH128" s="11" t="s">
        <v>461</v>
      </c>
      <c r="AI128" s="11" t="s">
        <v>461</v>
      </c>
      <c r="AJ128" s="11" t="s">
        <v>463</v>
      </c>
      <c r="AK128" s="11" t="s">
        <v>463</v>
      </c>
      <c r="AL128" s="11"/>
      <c r="AM128" s="11"/>
      <c r="AN128" s="11"/>
      <c r="AO128" s="11"/>
      <c r="AP128" s="11"/>
      <c r="AQ128" s="11"/>
      <c r="AR128" s="11"/>
      <c r="AS128" s="11"/>
      <c r="AT128" s="11"/>
      <c r="AU128" s="8"/>
      <c r="AV128" s="8"/>
      <c r="AW128" s="8"/>
      <c r="AX128" s="147" t="s">
        <v>1263</v>
      </c>
    </row>
    <row r="129" spans="1:50" x14ac:dyDescent="0.15">
      <c r="A129" s="10">
        <v>110</v>
      </c>
      <c r="B129" s="11">
        <v>22</v>
      </c>
      <c r="C129" s="11" t="s">
        <v>191</v>
      </c>
      <c r="D129" s="11">
        <v>205</v>
      </c>
      <c r="E129" s="45"/>
      <c r="F129" s="9" t="s">
        <v>210</v>
      </c>
      <c r="G129" s="10">
        <v>6</v>
      </c>
      <c r="H129" s="11" t="s">
        <v>79</v>
      </c>
      <c r="I129" s="11" t="s">
        <v>146</v>
      </c>
      <c r="J129" s="11">
        <v>34</v>
      </c>
      <c r="K129" s="11">
        <v>30</v>
      </c>
      <c r="L129" s="11"/>
      <c r="M129" s="8"/>
      <c r="N129" s="9"/>
      <c r="O129" s="475"/>
      <c r="P129" s="10" t="s">
        <v>461</v>
      </c>
      <c r="Q129" s="11" t="s">
        <v>463</v>
      </c>
      <c r="R129" s="11" t="s">
        <v>463</v>
      </c>
      <c r="S129" s="11" t="s">
        <v>463</v>
      </c>
      <c r="T129" s="11" t="s">
        <v>463</v>
      </c>
      <c r="U129" s="11" t="s">
        <v>705</v>
      </c>
      <c r="V129" s="11" t="s">
        <v>705</v>
      </c>
      <c r="W129" s="11"/>
      <c r="X129" s="11"/>
      <c r="Y129" s="11"/>
      <c r="Z129" s="11"/>
      <c r="AA129" s="11"/>
      <c r="AB129" s="11"/>
      <c r="AC129" s="11"/>
      <c r="AD129" s="11"/>
      <c r="AE129" s="8"/>
      <c r="AF129" s="12" t="s">
        <v>1277</v>
      </c>
      <c r="AG129" s="10" t="s">
        <v>461</v>
      </c>
      <c r="AH129" s="11" t="s">
        <v>461</v>
      </c>
      <c r="AI129" s="11" t="s">
        <v>461</v>
      </c>
      <c r="AJ129" s="11" t="s">
        <v>463</v>
      </c>
      <c r="AK129" s="11" t="s">
        <v>463</v>
      </c>
      <c r="AL129" s="11"/>
      <c r="AM129" s="11"/>
      <c r="AN129" s="11"/>
      <c r="AO129" s="11"/>
      <c r="AP129" s="11"/>
      <c r="AQ129" s="11"/>
      <c r="AR129" s="11"/>
      <c r="AS129" s="11"/>
      <c r="AT129" s="11"/>
      <c r="AU129" s="8"/>
      <c r="AV129" s="8"/>
      <c r="AW129" s="8"/>
      <c r="AX129" s="147" t="s">
        <v>1266</v>
      </c>
    </row>
    <row r="130" spans="1:50" x14ac:dyDescent="0.15">
      <c r="A130" s="10">
        <v>111</v>
      </c>
      <c r="B130" s="11">
        <v>22</v>
      </c>
      <c r="C130" s="11" t="s">
        <v>191</v>
      </c>
      <c r="D130" s="11">
        <v>206</v>
      </c>
      <c r="E130" s="45"/>
      <c r="F130" s="9" t="s">
        <v>211</v>
      </c>
      <c r="G130" s="10">
        <v>6</v>
      </c>
      <c r="H130" s="11" t="s">
        <v>79</v>
      </c>
      <c r="I130" s="11" t="s">
        <v>80</v>
      </c>
      <c r="J130" s="11">
        <v>34</v>
      </c>
      <c r="K130" s="11">
        <v>30</v>
      </c>
      <c r="L130" s="11"/>
      <c r="M130" s="8"/>
      <c r="N130" s="12" t="s">
        <v>212</v>
      </c>
      <c r="O130" s="476"/>
      <c r="P130" s="10" t="s">
        <v>461</v>
      </c>
      <c r="Q130" s="11" t="s">
        <v>463</v>
      </c>
      <c r="R130" s="11" t="s">
        <v>463</v>
      </c>
      <c r="S130" s="11" t="s">
        <v>463</v>
      </c>
      <c r="T130" s="11" t="s">
        <v>463</v>
      </c>
      <c r="U130" s="11" t="s">
        <v>705</v>
      </c>
      <c r="V130" s="11" t="s">
        <v>705</v>
      </c>
      <c r="W130" s="11"/>
      <c r="X130" s="11"/>
      <c r="Y130" s="11"/>
      <c r="Z130" s="11"/>
      <c r="AA130" s="11"/>
      <c r="AB130" s="11"/>
      <c r="AC130" s="11"/>
      <c r="AD130" s="11"/>
      <c r="AE130" s="8"/>
      <c r="AF130" s="12" t="s">
        <v>1277</v>
      </c>
      <c r="AG130" s="10" t="s">
        <v>461</v>
      </c>
      <c r="AH130" s="11" t="s">
        <v>461</v>
      </c>
      <c r="AI130" s="11" t="s">
        <v>461</v>
      </c>
      <c r="AJ130" s="11" t="s">
        <v>463</v>
      </c>
      <c r="AK130" s="11" t="s">
        <v>463</v>
      </c>
      <c r="AL130" s="11"/>
      <c r="AM130" s="11"/>
      <c r="AN130" s="11"/>
      <c r="AO130" s="11"/>
      <c r="AP130" s="11"/>
      <c r="AQ130" s="11"/>
      <c r="AR130" s="11"/>
      <c r="AS130" s="11"/>
      <c r="AT130" s="11"/>
      <c r="AU130" s="8"/>
      <c r="AV130" s="8"/>
      <c r="AW130" s="8"/>
      <c r="AX130" s="147" t="s">
        <v>1263</v>
      </c>
    </row>
    <row r="131" spans="1:50" x14ac:dyDescent="0.15">
      <c r="A131" s="10">
        <v>112</v>
      </c>
      <c r="B131" s="11">
        <v>22</v>
      </c>
      <c r="C131" s="11" t="s">
        <v>191</v>
      </c>
      <c r="D131" s="11">
        <v>207</v>
      </c>
      <c r="E131" s="45"/>
      <c r="F131" s="9" t="s">
        <v>213</v>
      </c>
      <c r="G131" s="10">
        <v>6</v>
      </c>
      <c r="H131" s="11" t="s">
        <v>89</v>
      </c>
      <c r="I131" s="11" t="s">
        <v>146</v>
      </c>
      <c r="J131" s="11">
        <v>32</v>
      </c>
      <c r="K131" s="11">
        <v>35</v>
      </c>
      <c r="L131" s="11"/>
      <c r="M131" s="11" t="s">
        <v>214</v>
      </c>
      <c r="N131" s="12" t="s">
        <v>214</v>
      </c>
      <c r="O131" s="476"/>
      <c r="P131" s="10" t="s">
        <v>461</v>
      </c>
      <c r="Q131" s="11" t="s">
        <v>463</v>
      </c>
      <c r="R131" s="11" t="s">
        <v>463</v>
      </c>
      <c r="S131" s="11" t="s">
        <v>463</v>
      </c>
      <c r="T131" s="11" t="s">
        <v>463</v>
      </c>
      <c r="U131" s="11" t="s">
        <v>705</v>
      </c>
      <c r="V131" s="11" t="s">
        <v>705</v>
      </c>
      <c r="W131" s="11"/>
      <c r="X131" s="11"/>
      <c r="Y131" s="11"/>
      <c r="Z131" s="11"/>
      <c r="AA131" s="11"/>
      <c r="AB131" s="11"/>
      <c r="AC131" s="11"/>
      <c r="AD131" s="11"/>
      <c r="AE131" s="8"/>
      <c r="AF131" s="12" t="s">
        <v>1277</v>
      </c>
      <c r="AG131" s="10" t="s">
        <v>461</v>
      </c>
      <c r="AH131" s="11" t="s">
        <v>461</v>
      </c>
      <c r="AI131" s="11" t="s">
        <v>461</v>
      </c>
      <c r="AJ131" s="11" t="s">
        <v>463</v>
      </c>
      <c r="AK131" s="11" t="s">
        <v>463</v>
      </c>
      <c r="AL131" s="11"/>
      <c r="AM131" s="11"/>
      <c r="AN131" s="11"/>
      <c r="AO131" s="11"/>
      <c r="AP131" s="11"/>
      <c r="AQ131" s="11"/>
      <c r="AR131" s="11"/>
      <c r="AS131" s="11"/>
      <c r="AT131" s="11"/>
      <c r="AU131" s="8"/>
      <c r="AV131" s="8"/>
      <c r="AW131" s="8"/>
      <c r="AX131" s="147" t="s">
        <v>1263</v>
      </c>
    </row>
    <row r="132" spans="1:50" x14ac:dyDescent="0.15">
      <c r="A132" s="10">
        <v>145</v>
      </c>
      <c r="B132" s="11">
        <v>22</v>
      </c>
      <c r="C132" s="11" t="s">
        <v>191</v>
      </c>
      <c r="D132" s="11">
        <v>207</v>
      </c>
      <c r="E132" s="44" t="s">
        <v>585</v>
      </c>
      <c r="F132" s="9" t="s">
        <v>215</v>
      </c>
      <c r="G132" s="10">
        <v>6</v>
      </c>
      <c r="H132" s="11" t="s">
        <v>89</v>
      </c>
      <c r="I132" s="11" t="s">
        <v>146</v>
      </c>
      <c r="J132" s="11">
        <v>32</v>
      </c>
      <c r="K132" s="11">
        <v>35</v>
      </c>
      <c r="L132" s="11"/>
      <c r="M132" s="11" t="s">
        <v>214</v>
      </c>
      <c r="N132" s="12" t="s">
        <v>214</v>
      </c>
      <c r="O132" s="476"/>
      <c r="P132" s="10" t="s">
        <v>461</v>
      </c>
      <c r="Q132" s="11" t="s">
        <v>463</v>
      </c>
      <c r="R132" s="11" t="s">
        <v>463</v>
      </c>
      <c r="S132" s="11" t="s">
        <v>463</v>
      </c>
      <c r="T132" s="11" t="s">
        <v>463</v>
      </c>
      <c r="U132" s="11" t="s">
        <v>705</v>
      </c>
      <c r="V132" s="11" t="s">
        <v>705</v>
      </c>
      <c r="W132" s="11"/>
      <c r="X132" s="11"/>
      <c r="Y132" s="11"/>
      <c r="Z132" s="11"/>
      <c r="AA132" s="11"/>
      <c r="AB132" s="11"/>
      <c r="AC132" s="11"/>
      <c r="AD132" s="11"/>
      <c r="AE132" s="8"/>
      <c r="AF132" s="12" t="s">
        <v>1277</v>
      </c>
      <c r="AG132" s="10" t="s">
        <v>461</v>
      </c>
      <c r="AH132" s="11" t="s">
        <v>461</v>
      </c>
      <c r="AI132" s="11" t="s">
        <v>461</v>
      </c>
      <c r="AJ132" s="11" t="s">
        <v>463</v>
      </c>
      <c r="AK132" s="11" t="s">
        <v>463</v>
      </c>
      <c r="AL132" s="11"/>
      <c r="AM132" s="11"/>
      <c r="AN132" s="11"/>
      <c r="AO132" s="11"/>
      <c r="AP132" s="11"/>
      <c r="AQ132" s="11"/>
      <c r="AR132" s="11"/>
      <c r="AS132" s="11"/>
      <c r="AT132" s="11"/>
      <c r="AU132" s="8"/>
      <c r="AV132" s="8"/>
      <c r="AW132" s="8"/>
      <c r="AX132" s="147" t="s">
        <v>1263</v>
      </c>
    </row>
    <row r="133" spans="1:50" x14ac:dyDescent="0.15">
      <c r="A133" s="10">
        <v>113</v>
      </c>
      <c r="B133" s="11">
        <v>22</v>
      </c>
      <c r="C133" s="11" t="s">
        <v>191</v>
      </c>
      <c r="D133" s="11">
        <v>208</v>
      </c>
      <c r="E133" s="45"/>
      <c r="F133" s="9" t="s">
        <v>216</v>
      </c>
      <c r="G133" s="10">
        <v>7</v>
      </c>
      <c r="H133" s="11" t="s">
        <v>79</v>
      </c>
      <c r="I133" s="11" t="s">
        <v>101</v>
      </c>
      <c r="J133" s="11">
        <v>36</v>
      </c>
      <c r="K133" s="11">
        <v>25</v>
      </c>
      <c r="L133" s="11"/>
      <c r="M133" s="8"/>
      <c r="N133" s="12" t="s">
        <v>217</v>
      </c>
      <c r="O133" s="476"/>
      <c r="P133" s="10" t="s">
        <v>461</v>
      </c>
      <c r="Q133" s="11" t="s">
        <v>463</v>
      </c>
      <c r="R133" s="11" t="s">
        <v>463</v>
      </c>
      <c r="S133" s="11" t="s">
        <v>463</v>
      </c>
      <c r="T133" s="11" t="s">
        <v>463</v>
      </c>
      <c r="U133" s="11" t="s">
        <v>705</v>
      </c>
      <c r="V133" s="11"/>
      <c r="W133" s="11"/>
      <c r="X133" s="11"/>
      <c r="Y133" s="11"/>
      <c r="Z133" s="11"/>
      <c r="AA133" s="11"/>
      <c r="AB133" s="11"/>
      <c r="AC133" s="11"/>
      <c r="AD133" s="11"/>
      <c r="AE133" s="8"/>
      <c r="AF133" s="12" t="s">
        <v>1277</v>
      </c>
      <c r="AG133" s="10" t="s">
        <v>461</v>
      </c>
      <c r="AH133" s="11" t="s">
        <v>461</v>
      </c>
      <c r="AI133" s="11" t="s">
        <v>461</v>
      </c>
      <c r="AJ133" s="11" t="s">
        <v>463</v>
      </c>
      <c r="AK133" s="11" t="s">
        <v>463</v>
      </c>
      <c r="AL133" s="11"/>
      <c r="AM133" s="11"/>
      <c r="AN133" s="11"/>
      <c r="AO133" s="11"/>
      <c r="AP133" s="11"/>
      <c r="AQ133" s="11"/>
      <c r="AR133" s="11"/>
      <c r="AS133" s="11"/>
      <c r="AT133" s="11"/>
      <c r="AU133" s="8"/>
      <c r="AV133" s="8"/>
      <c r="AW133" s="8"/>
      <c r="AX133" s="147" t="s">
        <v>1266</v>
      </c>
    </row>
    <row r="134" spans="1:50" x14ac:dyDescent="0.15">
      <c r="A134" s="10">
        <v>114</v>
      </c>
      <c r="B134" s="11">
        <v>22</v>
      </c>
      <c r="C134" s="11" t="s">
        <v>191</v>
      </c>
      <c r="D134" s="11">
        <v>209</v>
      </c>
      <c r="E134" s="45"/>
      <c r="F134" s="9" t="s">
        <v>218</v>
      </c>
      <c r="G134" s="10">
        <v>6</v>
      </c>
      <c r="H134" s="11" t="s">
        <v>79</v>
      </c>
      <c r="I134" s="11" t="s">
        <v>80</v>
      </c>
      <c r="J134" s="11">
        <v>32</v>
      </c>
      <c r="K134" s="11">
        <v>30</v>
      </c>
      <c r="L134" s="11"/>
      <c r="M134" s="8"/>
      <c r="N134" s="12" t="s">
        <v>219</v>
      </c>
      <c r="O134" s="476"/>
      <c r="P134" s="10" t="s">
        <v>461</v>
      </c>
      <c r="Q134" s="11" t="s">
        <v>463</v>
      </c>
      <c r="R134" s="11" t="s">
        <v>463</v>
      </c>
      <c r="S134" s="11" t="s">
        <v>463</v>
      </c>
      <c r="T134" s="11" t="s">
        <v>463</v>
      </c>
      <c r="U134" s="11" t="s">
        <v>705</v>
      </c>
      <c r="V134" s="11"/>
      <c r="W134" s="11"/>
      <c r="X134" s="11"/>
      <c r="Y134" s="11"/>
      <c r="Z134" s="11"/>
      <c r="AA134" s="11"/>
      <c r="AB134" s="11"/>
      <c r="AC134" s="11"/>
      <c r="AD134" s="11"/>
      <c r="AE134" s="8"/>
      <c r="AF134" s="12" t="s">
        <v>1277</v>
      </c>
      <c r="AG134" s="10" t="s">
        <v>461</v>
      </c>
      <c r="AH134" s="11" t="s">
        <v>461</v>
      </c>
      <c r="AI134" s="11" t="s">
        <v>461</v>
      </c>
      <c r="AJ134" s="11" t="s">
        <v>463</v>
      </c>
      <c r="AK134" s="11" t="s">
        <v>463</v>
      </c>
      <c r="AL134" s="11"/>
      <c r="AM134" s="11"/>
      <c r="AN134" s="11"/>
      <c r="AO134" s="11"/>
      <c r="AP134" s="11"/>
      <c r="AQ134" s="11"/>
      <c r="AR134" s="11"/>
      <c r="AS134" s="11"/>
      <c r="AT134" s="11"/>
      <c r="AU134" s="8"/>
      <c r="AV134" s="8"/>
      <c r="AW134" s="8"/>
      <c r="AX134" s="147" t="s">
        <v>1264</v>
      </c>
    </row>
    <row r="135" spans="1:50" x14ac:dyDescent="0.15">
      <c r="A135" s="10">
        <v>157</v>
      </c>
      <c r="B135" s="11">
        <v>22</v>
      </c>
      <c r="C135" s="11" t="s">
        <v>191</v>
      </c>
      <c r="D135" s="11">
        <v>209</v>
      </c>
      <c r="E135" s="44" t="s">
        <v>588</v>
      </c>
      <c r="F135" s="9" t="s">
        <v>220</v>
      </c>
      <c r="G135" s="10">
        <v>6</v>
      </c>
      <c r="H135" s="11" t="s">
        <v>79</v>
      </c>
      <c r="I135" s="11" t="s">
        <v>80</v>
      </c>
      <c r="J135" s="11">
        <v>32</v>
      </c>
      <c r="K135" s="11">
        <v>30</v>
      </c>
      <c r="L135" s="11"/>
      <c r="M135" s="8"/>
      <c r="N135" s="12" t="s">
        <v>219</v>
      </c>
      <c r="O135" s="476"/>
      <c r="P135" s="10" t="s">
        <v>461</v>
      </c>
      <c r="Q135" s="11" t="s">
        <v>463</v>
      </c>
      <c r="R135" s="11" t="s">
        <v>463</v>
      </c>
      <c r="S135" s="11" t="s">
        <v>463</v>
      </c>
      <c r="T135" s="11" t="s">
        <v>463</v>
      </c>
      <c r="U135" s="11" t="s">
        <v>705</v>
      </c>
      <c r="V135" s="11"/>
      <c r="W135" s="11"/>
      <c r="X135" s="11"/>
      <c r="Y135" s="11"/>
      <c r="Z135" s="11"/>
      <c r="AA135" s="11"/>
      <c r="AB135" s="11"/>
      <c r="AC135" s="11"/>
      <c r="AD135" s="11"/>
      <c r="AE135" s="8"/>
      <c r="AF135" s="12" t="s">
        <v>1277</v>
      </c>
      <c r="AG135" s="10" t="s">
        <v>461</v>
      </c>
      <c r="AH135" s="11" t="s">
        <v>461</v>
      </c>
      <c r="AI135" s="11" t="s">
        <v>461</v>
      </c>
      <c r="AJ135" s="11" t="s">
        <v>463</v>
      </c>
      <c r="AK135" s="11" t="s">
        <v>463</v>
      </c>
      <c r="AL135" s="11"/>
      <c r="AM135" s="11"/>
      <c r="AN135" s="11"/>
      <c r="AO135" s="11"/>
      <c r="AP135" s="11"/>
      <c r="AQ135" s="11"/>
      <c r="AR135" s="11"/>
      <c r="AS135" s="11"/>
      <c r="AT135" s="11"/>
      <c r="AU135" s="8"/>
      <c r="AV135" s="8"/>
      <c r="AW135" s="8"/>
      <c r="AX135" s="147" t="s">
        <v>1264</v>
      </c>
    </row>
    <row r="136" spans="1:50" x14ac:dyDescent="0.15">
      <c r="A136" s="10">
        <v>158</v>
      </c>
      <c r="B136" s="11">
        <v>22</v>
      </c>
      <c r="C136" s="11" t="s">
        <v>191</v>
      </c>
      <c r="D136" s="11">
        <v>209</v>
      </c>
      <c r="E136" s="44" t="s">
        <v>588</v>
      </c>
      <c r="F136" s="9" t="s">
        <v>221</v>
      </c>
      <c r="G136" s="10">
        <v>6</v>
      </c>
      <c r="H136" s="11" t="s">
        <v>79</v>
      </c>
      <c r="I136" s="11" t="s">
        <v>146</v>
      </c>
      <c r="J136" s="11"/>
      <c r="K136" s="11">
        <v>40</v>
      </c>
      <c r="L136" s="11"/>
      <c r="M136" s="8"/>
      <c r="N136" s="12" t="s">
        <v>219</v>
      </c>
      <c r="O136" s="476"/>
      <c r="P136" s="10" t="s">
        <v>461</v>
      </c>
      <c r="Q136" s="11" t="s">
        <v>463</v>
      </c>
      <c r="R136" s="11" t="s">
        <v>463</v>
      </c>
      <c r="S136" s="11" t="s">
        <v>463</v>
      </c>
      <c r="T136" s="11" t="s">
        <v>463</v>
      </c>
      <c r="U136" s="11" t="s">
        <v>705</v>
      </c>
      <c r="V136" s="11"/>
      <c r="W136" s="11"/>
      <c r="X136" s="11"/>
      <c r="Y136" s="11"/>
      <c r="Z136" s="11"/>
      <c r="AA136" s="11"/>
      <c r="AB136" s="11"/>
      <c r="AC136" s="11"/>
      <c r="AD136" s="11"/>
      <c r="AE136" s="8"/>
      <c r="AF136" s="12" t="s">
        <v>1277</v>
      </c>
      <c r="AG136" s="10" t="s">
        <v>461</v>
      </c>
      <c r="AH136" s="11" t="s">
        <v>461</v>
      </c>
      <c r="AI136" s="11" t="s">
        <v>461</v>
      </c>
      <c r="AJ136" s="11" t="s">
        <v>463</v>
      </c>
      <c r="AK136" s="11" t="s">
        <v>463</v>
      </c>
      <c r="AL136" s="11"/>
      <c r="AM136" s="11"/>
      <c r="AN136" s="11"/>
      <c r="AO136" s="11"/>
      <c r="AP136" s="11"/>
      <c r="AQ136" s="11"/>
      <c r="AR136" s="11"/>
      <c r="AS136" s="11"/>
      <c r="AT136" s="11"/>
      <c r="AU136" s="8"/>
      <c r="AV136" s="8"/>
      <c r="AW136" s="8"/>
      <c r="AX136" s="147" t="s">
        <v>1264</v>
      </c>
    </row>
    <row r="137" spans="1:50" x14ac:dyDescent="0.15">
      <c r="A137" s="10">
        <v>115</v>
      </c>
      <c r="B137" s="11">
        <v>22</v>
      </c>
      <c r="C137" s="11" t="s">
        <v>191</v>
      </c>
      <c r="D137" s="11">
        <v>210</v>
      </c>
      <c r="E137" s="45"/>
      <c r="F137" s="9" t="s">
        <v>222</v>
      </c>
      <c r="G137" s="10">
        <v>7</v>
      </c>
      <c r="H137" s="11" t="s">
        <v>89</v>
      </c>
      <c r="I137" s="11" t="s">
        <v>146</v>
      </c>
      <c r="J137" s="11">
        <v>34</v>
      </c>
      <c r="K137" s="11">
        <v>30</v>
      </c>
      <c r="L137" s="11"/>
      <c r="M137" s="11" t="s">
        <v>223</v>
      </c>
      <c r="N137" s="12" t="s">
        <v>223</v>
      </c>
      <c r="O137" s="476"/>
      <c r="P137" s="10" t="s">
        <v>461</v>
      </c>
      <c r="Q137" s="11" t="s">
        <v>463</v>
      </c>
      <c r="R137" s="11" t="s">
        <v>463</v>
      </c>
      <c r="S137" s="11" t="s">
        <v>463</v>
      </c>
      <c r="T137" s="11" t="s">
        <v>463</v>
      </c>
      <c r="U137" s="11" t="s">
        <v>705</v>
      </c>
      <c r="V137" s="11" t="s">
        <v>705</v>
      </c>
      <c r="W137" s="11"/>
      <c r="X137" s="11"/>
      <c r="Y137" s="11"/>
      <c r="Z137" s="11"/>
      <c r="AA137" s="11"/>
      <c r="AB137" s="11"/>
      <c r="AC137" s="11"/>
      <c r="AD137" s="11"/>
      <c r="AE137" s="8"/>
      <c r="AF137" s="12" t="s">
        <v>1277</v>
      </c>
      <c r="AG137" s="10" t="s">
        <v>461</v>
      </c>
      <c r="AH137" s="11" t="s">
        <v>461</v>
      </c>
      <c r="AI137" s="11" t="s">
        <v>461</v>
      </c>
      <c r="AJ137" s="11" t="s">
        <v>463</v>
      </c>
      <c r="AK137" s="11" t="s">
        <v>463</v>
      </c>
      <c r="AL137" s="11"/>
      <c r="AM137" s="11"/>
      <c r="AN137" s="11"/>
      <c r="AO137" s="11"/>
      <c r="AP137" s="11"/>
      <c r="AQ137" s="11"/>
      <c r="AR137" s="11"/>
      <c r="AS137" s="11"/>
      <c r="AT137" s="11"/>
      <c r="AU137" s="8"/>
      <c r="AV137" s="8"/>
      <c r="AW137" s="8"/>
      <c r="AX137" s="147" t="s">
        <v>1263</v>
      </c>
    </row>
    <row r="138" spans="1:50" x14ac:dyDescent="0.15">
      <c r="A138" s="10">
        <v>146</v>
      </c>
      <c r="B138" s="11">
        <v>22</v>
      </c>
      <c r="C138" s="11" t="s">
        <v>191</v>
      </c>
      <c r="D138" s="11">
        <v>210</v>
      </c>
      <c r="E138" s="44" t="s">
        <v>586</v>
      </c>
      <c r="F138" s="9" t="s">
        <v>224</v>
      </c>
      <c r="G138" s="10">
        <v>7</v>
      </c>
      <c r="H138" s="11" t="s">
        <v>89</v>
      </c>
      <c r="I138" s="11" t="s">
        <v>80</v>
      </c>
      <c r="J138" s="11">
        <v>32</v>
      </c>
      <c r="K138" s="11">
        <v>30</v>
      </c>
      <c r="L138" s="11"/>
      <c r="M138" s="11" t="s">
        <v>223</v>
      </c>
      <c r="N138" s="12" t="s">
        <v>223</v>
      </c>
      <c r="O138" s="476"/>
      <c r="P138" s="10" t="s">
        <v>461</v>
      </c>
      <c r="Q138" s="11" t="s">
        <v>463</v>
      </c>
      <c r="R138" s="11" t="s">
        <v>463</v>
      </c>
      <c r="S138" s="11" t="s">
        <v>463</v>
      </c>
      <c r="T138" s="11" t="s">
        <v>463</v>
      </c>
      <c r="U138" s="11" t="s">
        <v>705</v>
      </c>
      <c r="V138" s="11" t="s">
        <v>705</v>
      </c>
      <c r="W138" s="11"/>
      <c r="X138" s="11"/>
      <c r="Y138" s="11"/>
      <c r="Z138" s="11"/>
      <c r="AA138" s="11"/>
      <c r="AB138" s="11"/>
      <c r="AC138" s="11"/>
      <c r="AD138" s="11"/>
      <c r="AE138" s="8"/>
      <c r="AF138" s="12" t="s">
        <v>1277</v>
      </c>
      <c r="AG138" s="10" t="s">
        <v>461</v>
      </c>
      <c r="AH138" s="11" t="s">
        <v>461</v>
      </c>
      <c r="AI138" s="11" t="s">
        <v>461</v>
      </c>
      <c r="AJ138" s="11" t="s">
        <v>463</v>
      </c>
      <c r="AK138" s="11" t="s">
        <v>463</v>
      </c>
      <c r="AL138" s="11"/>
      <c r="AM138" s="11"/>
      <c r="AN138" s="11"/>
      <c r="AO138" s="11"/>
      <c r="AP138" s="11"/>
      <c r="AQ138" s="11"/>
      <c r="AR138" s="11"/>
      <c r="AS138" s="11"/>
      <c r="AT138" s="11"/>
      <c r="AU138" s="8"/>
      <c r="AV138" s="8"/>
      <c r="AW138" s="8"/>
      <c r="AX138" s="147" t="s">
        <v>1263</v>
      </c>
    </row>
    <row r="139" spans="1:50" x14ac:dyDescent="0.15">
      <c r="A139" s="10">
        <v>116</v>
      </c>
      <c r="B139" s="11">
        <v>22</v>
      </c>
      <c r="C139" s="11" t="s">
        <v>191</v>
      </c>
      <c r="D139" s="11">
        <v>211</v>
      </c>
      <c r="E139" s="45"/>
      <c r="F139" s="9" t="s">
        <v>225</v>
      </c>
      <c r="G139" s="10">
        <v>7</v>
      </c>
      <c r="H139" s="11" t="s">
        <v>79</v>
      </c>
      <c r="I139" s="11" t="s">
        <v>80</v>
      </c>
      <c r="J139" s="11">
        <v>32</v>
      </c>
      <c r="K139" s="11">
        <v>30</v>
      </c>
      <c r="L139" s="11"/>
      <c r="M139" s="8"/>
      <c r="N139" s="12" t="s">
        <v>226</v>
      </c>
      <c r="O139" s="476"/>
      <c r="P139" s="10" t="s">
        <v>461</v>
      </c>
      <c r="Q139" s="11" t="s">
        <v>463</v>
      </c>
      <c r="R139" s="11" t="s">
        <v>463</v>
      </c>
      <c r="S139" s="11" t="s">
        <v>463</v>
      </c>
      <c r="T139" s="11" t="s">
        <v>463</v>
      </c>
      <c r="U139" s="11" t="s">
        <v>705</v>
      </c>
      <c r="V139" s="11" t="s">
        <v>705</v>
      </c>
      <c r="W139" s="11"/>
      <c r="X139" s="11"/>
      <c r="Y139" s="11"/>
      <c r="Z139" s="11"/>
      <c r="AA139" s="11"/>
      <c r="AB139" s="11"/>
      <c r="AC139" s="11"/>
      <c r="AD139" s="11"/>
      <c r="AE139" s="8"/>
      <c r="AF139" s="12" t="s">
        <v>1277</v>
      </c>
      <c r="AG139" s="10" t="s">
        <v>461</v>
      </c>
      <c r="AH139" s="11" t="s">
        <v>461</v>
      </c>
      <c r="AI139" s="11" t="s">
        <v>461</v>
      </c>
      <c r="AJ139" s="11" t="s">
        <v>463</v>
      </c>
      <c r="AK139" s="11" t="s">
        <v>463</v>
      </c>
      <c r="AL139" s="11"/>
      <c r="AM139" s="11"/>
      <c r="AN139" s="11"/>
      <c r="AO139" s="11"/>
      <c r="AP139" s="11"/>
      <c r="AQ139" s="11"/>
      <c r="AR139" s="11"/>
      <c r="AS139" s="11"/>
      <c r="AT139" s="11"/>
      <c r="AU139" s="8"/>
      <c r="AV139" s="8"/>
      <c r="AW139" s="8"/>
      <c r="AX139" s="147" t="s">
        <v>1265</v>
      </c>
    </row>
    <row r="140" spans="1:50" x14ac:dyDescent="0.15">
      <c r="A140" s="10">
        <v>169</v>
      </c>
      <c r="B140" s="11">
        <v>22</v>
      </c>
      <c r="C140" s="11" t="s">
        <v>191</v>
      </c>
      <c r="D140" s="11">
        <v>211</v>
      </c>
      <c r="E140" s="44" t="s">
        <v>590</v>
      </c>
      <c r="F140" s="9" t="s">
        <v>227</v>
      </c>
      <c r="G140" s="10">
        <v>7</v>
      </c>
      <c r="H140" s="11" t="s">
        <v>79</v>
      </c>
      <c r="I140" s="11" t="s">
        <v>86</v>
      </c>
      <c r="J140" s="11">
        <v>32</v>
      </c>
      <c r="K140" s="11">
        <v>30</v>
      </c>
      <c r="L140" s="11"/>
      <c r="M140" s="8"/>
      <c r="N140" s="12" t="s">
        <v>226</v>
      </c>
      <c r="O140" s="476"/>
      <c r="P140" s="10" t="s">
        <v>461</v>
      </c>
      <c r="Q140" s="11" t="s">
        <v>463</v>
      </c>
      <c r="R140" s="11" t="s">
        <v>463</v>
      </c>
      <c r="S140" s="11" t="s">
        <v>463</v>
      </c>
      <c r="T140" s="11" t="s">
        <v>463</v>
      </c>
      <c r="U140" s="11" t="s">
        <v>705</v>
      </c>
      <c r="V140" s="11" t="s">
        <v>705</v>
      </c>
      <c r="W140" s="11"/>
      <c r="X140" s="11"/>
      <c r="Y140" s="11"/>
      <c r="Z140" s="11"/>
      <c r="AA140" s="11"/>
      <c r="AB140" s="11"/>
      <c r="AC140" s="11"/>
      <c r="AD140" s="11"/>
      <c r="AE140" s="8"/>
      <c r="AF140" s="12" t="s">
        <v>1277</v>
      </c>
      <c r="AG140" s="10" t="s">
        <v>461</v>
      </c>
      <c r="AH140" s="11" t="s">
        <v>461</v>
      </c>
      <c r="AI140" s="11" t="s">
        <v>461</v>
      </c>
      <c r="AJ140" s="11" t="s">
        <v>463</v>
      </c>
      <c r="AK140" s="11" t="s">
        <v>463</v>
      </c>
      <c r="AL140" s="11"/>
      <c r="AM140" s="11"/>
      <c r="AN140" s="11"/>
      <c r="AO140" s="11"/>
      <c r="AP140" s="11"/>
      <c r="AQ140" s="11"/>
      <c r="AR140" s="11"/>
      <c r="AS140" s="11"/>
      <c r="AT140" s="11"/>
      <c r="AU140" s="8"/>
      <c r="AV140" s="8"/>
      <c r="AW140" s="8"/>
      <c r="AX140" s="147" t="s">
        <v>1265</v>
      </c>
    </row>
    <row r="141" spans="1:50" x14ac:dyDescent="0.15">
      <c r="A141" s="10">
        <v>170</v>
      </c>
      <c r="B141" s="11">
        <v>22</v>
      </c>
      <c r="C141" s="11" t="s">
        <v>191</v>
      </c>
      <c r="D141" s="11">
        <v>211</v>
      </c>
      <c r="E141" s="44" t="s">
        <v>590</v>
      </c>
      <c r="F141" s="9" t="s">
        <v>228</v>
      </c>
      <c r="G141" s="10">
        <v>7</v>
      </c>
      <c r="H141" s="11" t="s">
        <v>202</v>
      </c>
      <c r="I141" s="11" t="s">
        <v>110</v>
      </c>
      <c r="J141" s="11">
        <v>32</v>
      </c>
      <c r="K141" s="11">
        <v>30</v>
      </c>
      <c r="L141" s="11"/>
      <c r="M141" s="8"/>
      <c r="N141" s="12" t="s">
        <v>226</v>
      </c>
      <c r="O141" s="476"/>
      <c r="P141" s="10" t="s">
        <v>461</v>
      </c>
      <c r="Q141" s="11" t="s">
        <v>463</v>
      </c>
      <c r="R141" s="11" t="s">
        <v>463</v>
      </c>
      <c r="S141" s="11" t="s">
        <v>463</v>
      </c>
      <c r="T141" s="11" t="s">
        <v>463</v>
      </c>
      <c r="U141" s="11" t="s">
        <v>705</v>
      </c>
      <c r="V141" s="11" t="s">
        <v>705</v>
      </c>
      <c r="W141" s="11"/>
      <c r="X141" s="11"/>
      <c r="Y141" s="11"/>
      <c r="Z141" s="11"/>
      <c r="AA141" s="11"/>
      <c r="AB141" s="11"/>
      <c r="AC141" s="11"/>
      <c r="AD141" s="11"/>
      <c r="AE141" s="8"/>
      <c r="AF141" s="12" t="s">
        <v>1277</v>
      </c>
      <c r="AG141" s="10" t="s">
        <v>461</v>
      </c>
      <c r="AH141" s="11" t="s">
        <v>461</v>
      </c>
      <c r="AI141" s="11" t="s">
        <v>461</v>
      </c>
      <c r="AJ141" s="11" t="s">
        <v>463</v>
      </c>
      <c r="AK141" s="11" t="s">
        <v>463</v>
      </c>
      <c r="AL141" s="11"/>
      <c r="AM141" s="11"/>
      <c r="AN141" s="11"/>
      <c r="AO141" s="11"/>
      <c r="AP141" s="11"/>
      <c r="AQ141" s="11"/>
      <c r="AR141" s="11"/>
      <c r="AS141" s="11"/>
      <c r="AT141" s="11"/>
      <c r="AU141" s="8"/>
      <c r="AV141" s="8"/>
      <c r="AW141" s="8"/>
      <c r="AX141" s="147" t="s">
        <v>1265</v>
      </c>
    </row>
    <row r="142" spans="1:50" x14ac:dyDescent="0.15">
      <c r="A142" s="10">
        <v>171</v>
      </c>
      <c r="B142" s="11">
        <v>22</v>
      </c>
      <c r="C142" s="11" t="s">
        <v>191</v>
      </c>
      <c r="D142" s="11">
        <v>211</v>
      </c>
      <c r="E142" s="44" t="s">
        <v>590</v>
      </c>
      <c r="F142" s="9" t="s">
        <v>229</v>
      </c>
      <c r="G142" s="10">
        <v>7</v>
      </c>
      <c r="H142" s="11" t="s">
        <v>79</v>
      </c>
      <c r="I142" s="11" t="s">
        <v>80</v>
      </c>
      <c r="J142" s="11">
        <v>32</v>
      </c>
      <c r="K142" s="11">
        <v>30</v>
      </c>
      <c r="L142" s="11"/>
      <c r="M142" s="8"/>
      <c r="N142" s="12" t="s">
        <v>226</v>
      </c>
      <c r="O142" s="476"/>
      <c r="P142" s="10" t="s">
        <v>461</v>
      </c>
      <c r="Q142" s="11" t="s">
        <v>463</v>
      </c>
      <c r="R142" s="11" t="s">
        <v>463</v>
      </c>
      <c r="S142" s="11" t="s">
        <v>463</v>
      </c>
      <c r="T142" s="11" t="s">
        <v>463</v>
      </c>
      <c r="U142" s="11" t="s">
        <v>705</v>
      </c>
      <c r="V142" s="11" t="s">
        <v>705</v>
      </c>
      <c r="W142" s="11"/>
      <c r="X142" s="11"/>
      <c r="Y142" s="11"/>
      <c r="Z142" s="11"/>
      <c r="AA142" s="11"/>
      <c r="AB142" s="11"/>
      <c r="AC142" s="11"/>
      <c r="AD142" s="11"/>
      <c r="AE142" s="8"/>
      <c r="AF142" s="12" t="s">
        <v>1277</v>
      </c>
      <c r="AG142" s="10" t="s">
        <v>461</v>
      </c>
      <c r="AH142" s="11" t="s">
        <v>461</v>
      </c>
      <c r="AI142" s="11" t="s">
        <v>461</v>
      </c>
      <c r="AJ142" s="11" t="s">
        <v>463</v>
      </c>
      <c r="AK142" s="11" t="s">
        <v>463</v>
      </c>
      <c r="AL142" s="11"/>
      <c r="AM142" s="11"/>
      <c r="AN142" s="11"/>
      <c r="AO142" s="11"/>
      <c r="AP142" s="11"/>
      <c r="AQ142" s="11"/>
      <c r="AR142" s="11"/>
      <c r="AS142" s="11"/>
      <c r="AT142" s="11"/>
      <c r="AU142" s="8"/>
      <c r="AV142" s="8"/>
      <c r="AW142" s="8"/>
      <c r="AX142" s="147" t="s">
        <v>1265</v>
      </c>
    </row>
    <row r="143" spans="1:50" x14ac:dyDescent="0.15">
      <c r="A143" s="10">
        <v>172</v>
      </c>
      <c r="B143" s="11">
        <v>22</v>
      </c>
      <c r="C143" s="11" t="s">
        <v>191</v>
      </c>
      <c r="D143" s="11">
        <v>211</v>
      </c>
      <c r="E143" s="44" t="s">
        <v>590</v>
      </c>
      <c r="F143" s="9" t="s">
        <v>230</v>
      </c>
      <c r="G143" s="10">
        <v>7</v>
      </c>
      <c r="H143" s="11" t="s">
        <v>79</v>
      </c>
      <c r="I143" s="11" t="s">
        <v>80</v>
      </c>
      <c r="J143" s="11"/>
      <c r="K143" s="11">
        <v>30</v>
      </c>
      <c r="L143" s="11"/>
      <c r="M143" s="8"/>
      <c r="N143" s="12" t="s">
        <v>226</v>
      </c>
      <c r="O143" s="476"/>
      <c r="P143" s="10" t="s">
        <v>461</v>
      </c>
      <c r="Q143" s="11" t="s">
        <v>463</v>
      </c>
      <c r="R143" s="11" t="s">
        <v>463</v>
      </c>
      <c r="S143" s="11" t="s">
        <v>463</v>
      </c>
      <c r="T143" s="11" t="s">
        <v>463</v>
      </c>
      <c r="U143" s="11" t="s">
        <v>705</v>
      </c>
      <c r="V143" s="11" t="s">
        <v>705</v>
      </c>
      <c r="W143" s="11"/>
      <c r="X143" s="11"/>
      <c r="Y143" s="11"/>
      <c r="Z143" s="11"/>
      <c r="AA143" s="11"/>
      <c r="AB143" s="11"/>
      <c r="AC143" s="11"/>
      <c r="AD143" s="11"/>
      <c r="AE143" s="8"/>
      <c r="AF143" s="12" t="s">
        <v>1277</v>
      </c>
      <c r="AG143" s="10" t="s">
        <v>461</v>
      </c>
      <c r="AH143" s="11" t="s">
        <v>461</v>
      </c>
      <c r="AI143" s="11" t="s">
        <v>461</v>
      </c>
      <c r="AJ143" s="11" t="s">
        <v>463</v>
      </c>
      <c r="AK143" s="11" t="s">
        <v>463</v>
      </c>
      <c r="AL143" s="11"/>
      <c r="AM143" s="11"/>
      <c r="AN143" s="11"/>
      <c r="AO143" s="11"/>
      <c r="AP143" s="11"/>
      <c r="AQ143" s="11"/>
      <c r="AR143" s="11"/>
      <c r="AS143" s="11"/>
      <c r="AT143" s="11"/>
      <c r="AU143" s="8"/>
      <c r="AV143" s="8"/>
      <c r="AW143" s="8"/>
      <c r="AX143" s="147" t="s">
        <v>1265</v>
      </c>
    </row>
    <row r="144" spans="1:50" x14ac:dyDescent="0.15">
      <c r="A144" s="10">
        <v>117</v>
      </c>
      <c r="B144" s="11">
        <v>22</v>
      </c>
      <c r="C144" s="11" t="s">
        <v>191</v>
      </c>
      <c r="D144" s="11">
        <v>212</v>
      </c>
      <c r="E144" s="45"/>
      <c r="F144" s="9" t="s">
        <v>231</v>
      </c>
      <c r="G144" s="10">
        <v>7</v>
      </c>
      <c r="H144" s="11" t="s">
        <v>79</v>
      </c>
      <c r="I144" s="11" t="s">
        <v>110</v>
      </c>
      <c r="J144" s="11">
        <v>32</v>
      </c>
      <c r="K144" s="11">
        <v>30</v>
      </c>
      <c r="L144" s="11"/>
      <c r="M144" s="11" t="s">
        <v>232</v>
      </c>
      <c r="N144" s="12" t="s">
        <v>232</v>
      </c>
      <c r="O144" s="476"/>
      <c r="P144" s="10" t="s">
        <v>461</v>
      </c>
      <c r="Q144" s="11" t="s">
        <v>463</v>
      </c>
      <c r="R144" s="11" t="s">
        <v>463</v>
      </c>
      <c r="S144" s="11" t="s">
        <v>463</v>
      </c>
      <c r="T144" s="11" t="s">
        <v>463</v>
      </c>
      <c r="U144" s="11" t="s">
        <v>705</v>
      </c>
      <c r="V144" s="11" t="s">
        <v>705</v>
      </c>
      <c r="W144" s="11"/>
      <c r="X144" s="11"/>
      <c r="Y144" s="11"/>
      <c r="Z144" s="11"/>
      <c r="AA144" s="11"/>
      <c r="AB144" s="11"/>
      <c r="AC144" s="11"/>
      <c r="AD144" s="11"/>
      <c r="AE144" s="8"/>
      <c r="AF144" s="12" t="s">
        <v>1277</v>
      </c>
      <c r="AG144" s="10" t="s">
        <v>461</v>
      </c>
      <c r="AH144" s="11" t="s">
        <v>461</v>
      </c>
      <c r="AI144" s="11" t="s">
        <v>461</v>
      </c>
      <c r="AJ144" s="11" t="s">
        <v>463</v>
      </c>
      <c r="AK144" s="11" t="s">
        <v>463</v>
      </c>
      <c r="AL144" s="11"/>
      <c r="AM144" s="11"/>
      <c r="AN144" s="11"/>
      <c r="AO144" s="11"/>
      <c r="AP144" s="11"/>
      <c r="AQ144" s="11"/>
      <c r="AR144" s="11"/>
      <c r="AS144" s="11"/>
      <c r="AT144" s="11"/>
      <c r="AU144" s="8"/>
      <c r="AV144" s="8"/>
      <c r="AW144" s="8"/>
      <c r="AX144" s="147" t="s">
        <v>1264</v>
      </c>
    </row>
    <row r="145" spans="1:50" x14ac:dyDescent="0.15">
      <c r="A145" s="10">
        <v>152</v>
      </c>
      <c r="B145" s="11">
        <v>22</v>
      </c>
      <c r="C145" s="11" t="s">
        <v>191</v>
      </c>
      <c r="D145" s="11">
        <v>212</v>
      </c>
      <c r="E145" s="44" t="s">
        <v>587</v>
      </c>
      <c r="F145" s="9" t="s">
        <v>233</v>
      </c>
      <c r="G145" s="10">
        <v>7</v>
      </c>
      <c r="H145" s="11" t="s">
        <v>79</v>
      </c>
      <c r="I145" s="11" t="s">
        <v>80</v>
      </c>
      <c r="J145" s="11">
        <v>32</v>
      </c>
      <c r="K145" s="11">
        <v>30</v>
      </c>
      <c r="L145" s="11"/>
      <c r="M145" s="11" t="s">
        <v>232</v>
      </c>
      <c r="N145" s="12" t="s">
        <v>232</v>
      </c>
      <c r="O145" s="476"/>
      <c r="P145" s="10" t="s">
        <v>461</v>
      </c>
      <c r="Q145" s="11" t="s">
        <v>463</v>
      </c>
      <c r="R145" s="11" t="s">
        <v>463</v>
      </c>
      <c r="S145" s="11" t="s">
        <v>463</v>
      </c>
      <c r="T145" s="11" t="s">
        <v>463</v>
      </c>
      <c r="U145" s="11" t="s">
        <v>705</v>
      </c>
      <c r="V145" s="11" t="s">
        <v>705</v>
      </c>
      <c r="W145" s="11"/>
      <c r="X145" s="11"/>
      <c r="Y145" s="11"/>
      <c r="Z145" s="11"/>
      <c r="AA145" s="11"/>
      <c r="AB145" s="11"/>
      <c r="AC145" s="11"/>
      <c r="AD145" s="11"/>
      <c r="AE145" s="8"/>
      <c r="AF145" s="12" t="s">
        <v>1277</v>
      </c>
      <c r="AG145" s="10" t="s">
        <v>461</v>
      </c>
      <c r="AH145" s="11" t="s">
        <v>461</v>
      </c>
      <c r="AI145" s="11" t="s">
        <v>461</v>
      </c>
      <c r="AJ145" s="11" t="s">
        <v>463</v>
      </c>
      <c r="AK145" s="11" t="s">
        <v>463</v>
      </c>
      <c r="AL145" s="11"/>
      <c r="AM145" s="11"/>
      <c r="AN145" s="11"/>
      <c r="AO145" s="11"/>
      <c r="AP145" s="11"/>
      <c r="AQ145" s="11"/>
      <c r="AR145" s="11"/>
      <c r="AS145" s="11"/>
      <c r="AT145" s="11"/>
      <c r="AU145" s="8"/>
      <c r="AV145" s="8"/>
      <c r="AW145" s="8"/>
      <c r="AX145" s="147" t="s">
        <v>1264</v>
      </c>
    </row>
    <row r="146" spans="1:50" x14ac:dyDescent="0.15">
      <c r="A146" s="10">
        <v>118</v>
      </c>
      <c r="B146" s="11">
        <v>22</v>
      </c>
      <c r="C146" s="11" t="s">
        <v>191</v>
      </c>
      <c r="D146" s="11">
        <v>213</v>
      </c>
      <c r="E146" s="45"/>
      <c r="F146" s="9" t="s">
        <v>234</v>
      </c>
      <c r="G146" s="10">
        <v>6</v>
      </c>
      <c r="H146" s="11" t="s">
        <v>79</v>
      </c>
      <c r="I146" s="11" t="s">
        <v>80</v>
      </c>
      <c r="J146" s="11">
        <v>32</v>
      </c>
      <c r="K146" s="11">
        <v>30</v>
      </c>
      <c r="L146" s="11"/>
      <c r="M146" s="8"/>
      <c r="N146" s="12" t="s">
        <v>235</v>
      </c>
      <c r="O146" s="476"/>
      <c r="P146" s="10" t="s">
        <v>461</v>
      </c>
      <c r="Q146" s="11" t="s">
        <v>463</v>
      </c>
      <c r="R146" s="11" t="s">
        <v>463</v>
      </c>
      <c r="S146" s="11" t="s">
        <v>463</v>
      </c>
      <c r="T146" s="11" t="s">
        <v>463</v>
      </c>
      <c r="U146" s="11" t="s">
        <v>705</v>
      </c>
      <c r="V146" s="11" t="s">
        <v>705</v>
      </c>
      <c r="W146" s="11"/>
      <c r="X146" s="11"/>
      <c r="Y146" s="11"/>
      <c r="Z146" s="11"/>
      <c r="AA146" s="11"/>
      <c r="AB146" s="11"/>
      <c r="AC146" s="11"/>
      <c r="AD146" s="11"/>
      <c r="AE146" s="8"/>
      <c r="AF146" s="12" t="s">
        <v>1277</v>
      </c>
      <c r="AG146" s="10" t="s">
        <v>461</v>
      </c>
      <c r="AH146" s="11" t="s">
        <v>461</v>
      </c>
      <c r="AI146" s="11" t="s">
        <v>461</v>
      </c>
      <c r="AJ146" s="11" t="s">
        <v>463</v>
      </c>
      <c r="AK146" s="11" t="s">
        <v>463</v>
      </c>
      <c r="AL146" s="11"/>
      <c r="AM146" s="11"/>
      <c r="AN146" s="11"/>
      <c r="AO146" s="11"/>
      <c r="AP146" s="11"/>
      <c r="AQ146" s="11"/>
      <c r="AR146" s="11"/>
      <c r="AS146" s="11"/>
      <c r="AT146" s="11"/>
      <c r="AU146" s="8"/>
      <c r="AV146" s="8"/>
      <c r="AW146" s="8"/>
      <c r="AX146" s="147" t="s">
        <v>1264</v>
      </c>
    </row>
    <row r="147" spans="1:50" x14ac:dyDescent="0.15">
      <c r="A147" s="10">
        <v>161</v>
      </c>
      <c r="B147" s="11">
        <v>22</v>
      </c>
      <c r="C147" s="11" t="s">
        <v>191</v>
      </c>
      <c r="D147" s="11">
        <v>213</v>
      </c>
      <c r="E147" s="44" t="s">
        <v>589</v>
      </c>
      <c r="F147" s="9" t="s">
        <v>236</v>
      </c>
      <c r="G147" s="10">
        <v>6</v>
      </c>
      <c r="H147" s="11" t="s">
        <v>79</v>
      </c>
      <c r="I147" s="11" t="s">
        <v>101</v>
      </c>
      <c r="J147" s="11">
        <v>32</v>
      </c>
      <c r="K147" s="11">
        <v>30</v>
      </c>
      <c r="L147" s="11"/>
      <c r="M147" s="8"/>
      <c r="N147" s="12" t="s">
        <v>235</v>
      </c>
      <c r="O147" s="476"/>
      <c r="P147" s="10" t="s">
        <v>461</v>
      </c>
      <c r="Q147" s="11" t="s">
        <v>463</v>
      </c>
      <c r="R147" s="11" t="s">
        <v>463</v>
      </c>
      <c r="S147" s="11" t="s">
        <v>463</v>
      </c>
      <c r="T147" s="11" t="s">
        <v>463</v>
      </c>
      <c r="U147" s="11" t="s">
        <v>705</v>
      </c>
      <c r="V147" s="11" t="s">
        <v>705</v>
      </c>
      <c r="W147" s="11"/>
      <c r="X147" s="11"/>
      <c r="Y147" s="11"/>
      <c r="Z147" s="11"/>
      <c r="AA147" s="11"/>
      <c r="AB147" s="11"/>
      <c r="AC147" s="11"/>
      <c r="AD147" s="11"/>
      <c r="AE147" s="8"/>
      <c r="AF147" s="12" t="s">
        <v>1277</v>
      </c>
      <c r="AG147" s="10" t="s">
        <v>461</v>
      </c>
      <c r="AH147" s="11" t="s">
        <v>461</v>
      </c>
      <c r="AI147" s="11" t="s">
        <v>461</v>
      </c>
      <c r="AJ147" s="11" t="s">
        <v>463</v>
      </c>
      <c r="AK147" s="11" t="s">
        <v>463</v>
      </c>
      <c r="AL147" s="11"/>
      <c r="AM147" s="11"/>
      <c r="AN147" s="11"/>
      <c r="AO147" s="11"/>
      <c r="AP147" s="11"/>
      <c r="AQ147" s="11"/>
      <c r="AR147" s="11"/>
      <c r="AS147" s="11"/>
      <c r="AT147" s="11"/>
      <c r="AU147" s="8"/>
      <c r="AV147" s="8"/>
      <c r="AW147" s="8"/>
      <c r="AX147" s="147" t="s">
        <v>1264</v>
      </c>
    </row>
    <row r="148" spans="1:50" x14ac:dyDescent="0.15">
      <c r="A148" s="10">
        <v>165</v>
      </c>
      <c r="B148" s="11">
        <v>22</v>
      </c>
      <c r="C148" s="11" t="s">
        <v>191</v>
      </c>
      <c r="D148" s="11">
        <v>213</v>
      </c>
      <c r="E148" s="44" t="s">
        <v>589</v>
      </c>
      <c r="F148" s="9" t="s">
        <v>237</v>
      </c>
      <c r="G148" s="10">
        <v>6</v>
      </c>
      <c r="H148" s="11" t="s">
        <v>79</v>
      </c>
      <c r="I148" s="11" t="s">
        <v>101</v>
      </c>
      <c r="J148" s="11">
        <v>32</v>
      </c>
      <c r="K148" s="11">
        <v>30</v>
      </c>
      <c r="L148" s="11"/>
      <c r="M148" s="8"/>
      <c r="N148" s="12" t="s">
        <v>235</v>
      </c>
      <c r="O148" s="476"/>
      <c r="P148" s="10" t="s">
        <v>461</v>
      </c>
      <c r="Q148" s="11" t="s">
        <v>463</v>
      </c>
      <c r="R148" s="11" t="s">
        <v>463</v>
      </c>
      <c r="S148" s="11" t="s">
        <v>463</v>
      </c>
      <c r="T148" s="11" t="s">
        <v>463</v>
      </c>
      <c r="U148" s="11" t="s">
        <v>705</v>
      </c>
      <c r="V148" s="11" t="s">
        <v>705</v>
      </c>
      <c r="W148" s="11"/>
      <c r="X148" s="11"/>
      <c r="Y148" s="11"/>
      <c r="Z148" s="11"/>
      <c r="AA148" s="11"/>
      <c r="AB148" s="11"/>
      <c r="AC148" s="11"/>
      <c r="AD148" s="11"/>
      <c r="AE148" s="8"/>
      <c r="AF148" s="12" t="s">
        <v>1277</v>
      </c>
      <c r="AG148" s="10" t="s">
        <v>461</v>
      </c>
      <c r="AH148" s="11" t="s">
        <v>461</v>
      </c>
      <c r="AI148" s="11" t="s">
        <v>461</v>
      </c>
      <c r="AJ148" s="11" t="s">
        <v>463</v>
      </c>
      <c r="AK148" s="11" t="s">
        <v>463</v>
      </c>
      <c r="AL148" s="11"/>
      <c r="AM148" s="11"/>
      <c r="AN148" s="11"/>
      <c r="AO148" s="11"/>
      <c r="AP148" s="11"/>
      <c r="AQ148" s="11"/>
      <c r="AR148" s="11"/>
      <c r="AS148" s="11"/>
      <c r="AT148" s="11"/>
      <c r="AU148" s="8"/>
      <c r="AV148" s="8"/>
      <c r="AW148" s="8"/>
      <c r="AX148" s="147" t="s">
        <v>1264</v>
      </c>
    </row>
    <row r="149" spans="1:50" x14ac:dyDescent="0.15">
      <c r="A149" s="10">
        <v>119</v>
      </c>
      <c r="B149" s="11">
        <v>22</v>
      </c>
      <c r="C149" s="11" t="s">
        <v>191</v>
      </c>
      <c r="D149" s="11">
        <v>214</v>
      </c>
      <c r="E149" s="45"/>
      <c r="F149" s="9" t="s">
        <v>238</v>
      </c>
      <c r="G149" s="10">
        <v>7</v>
      </c>
      <c r="H149" s="11" t="s">
        <v>79</v>
      </c>
      <c r="I149" s="11" t="s">
        <v>80</v>
      </c>
      <c r="J149" s="11">
        <v>32</v>
      </c>
      <c r="K149" s="11">
        <v>30</v>
      </c>
      <c r="L149" s="11"/>
      <c r="M149" s="8"/>
      <c r="N149" s="12" t="s">
        <v>239</v>
      </c>
      <c r="O149" s="476"/>
      <c r="P149" s="10" t="s">
        <v>461</v>
      </c>
      <c r="Q149" s="11" t="s">
        <v>463</v>
      </c>
      <c r="R149" s="11" t="s">
        <v>463</v>
      </c>
      <c r="S149" s="11" t="s">
        <v>463</v>
      </c>
      <c r="T149" s="11" t="s">
        <v>463</v>
      </c>
      <c r="U149" s="11" t="s">
        <v>705</v>
      </c>
      <c r="V149" s="11" t="s">
        <v>705</v>
      </c>
      <c r="W149" s="11"/>
      <c r="X149" s="11"/>
      <c r="Y149" s="11"/>
      <c r="Z149" s="11"/>
      <c r="AA149" s="11"/>
      <c r="AB149" s="11"/>
      <c r="AC149" s="11"/>
      <c r="AD149" s="11"/>
      <c r="AE149" s="8"/>
      <c r="AF149" s="12" t="s">
        <v>1277</v>
      </c>
      <c r="AG149" s="10" t="s">
        <v>461</v>
      </c>
      <c r="AH149" s="11" t="s">
        <v>461</v>
      </c>
      <c r="AI149" s="11" t="s">
        <v>461</v>
      </c>
      <c r="AJ149" s="11" t="s">
        <v>463</v>
      </c>
      <c r="AK149" s="11" t="s">
        <v>463</v>
      </c>
      <c r="AL149" s="11"/>
      <c r="AM149" s="11"/>
      <c r="AN149" s="11"/>
      <c r="AO149" s="11"/>
      <c r="AP149" s="11"/>
      <c r="AQ149" s="11"/>
      <c r="AR149" s="11"/>
      <c r="AS149" s="11"/>
      <c r="AT149" s="11"/>
      <c r="AU149" s="8"/>
      <c r="AV149" s="8"/>
      <c r="AW149" s="8"/>
      <c r="AX149" s="147" t="s">
        <v>1264</v>
      </c>
    </row>
    <row r="150" spans="1:50" x14ac:dyDescent="0.15">
      <c r="A150" s="10">
        <v>151</v>
      </c>
      <c r="B150" s="11">
        <v>22</v>
      </c>
      <c r="C150" s="11" t="s">
        <v>191</v>
      </c>
      <c r="D150" s="11">
        <v>214</v>
      </c>
      <c r="E150" s="44" t="s">
        <v>587</v>
      </c>
      <c r="F150" s="9" t="s">
        <v>240</v>
      </c>
      <c r="G150" s="10">
        <v>7</v>
      </c>
      <c r="H150" s="11" t="s">
        <v>79</v>
      </c>
      <c r="I150" s="11" t="s">
        <v>80</v>
      </c>
      <c r="J150" s="11">
        <v>32</v>
      </c>
      <c r="K150" s="11">
        <v>30</v>
      </c>
      <c r="L150" s="11"/>
      <c r="M150" s="8"/>
      <c r="N150" s="12" t="s">
        <v>239</v>
      </c>
      <c r="O150" s="476"/>
      <c r="P150" s="10" t="s">
        <v>461</v>
      </c>
      <c r="Q150" s="11" t="s">
        <v>463</v>
      </c>
      <c r="R150" s="11" t="s">
        <v>463</v>
      </c>
      <c r="S150" s="11" t="s">
        <v>463</v>
      </c>
      <c r="T150" s="11" t="s">
        <v>463</v>
      </c>
      <c r="U150" s="11" t="s">
        <v>705</v>
      </c>
      <c r="V150" s="11" t="s">
        <v>705</v>
      </c>
      <c r="W150" s="11"/>
      <c r="X150" s="11"/>
      <c r="Y150" s="11"/>
      <c r="Z150" s="11"/>
      <c r="AA150" s="11"/>
      <c r="AB150" s="11"/>
      <c r="AC150" s="11"/>
      <c r="AD150" s="11"/>
      <c r="AE150" s="8"/>
      <c r="AF150" s="12" t="s">
        <v>1277</v>
      </c>
      <c r="AG150" s="10" t="s">
        <v>461</v>
      </c>
      <c r="AH150" s="11" t="s">
        <v>461</v>
      </c>
      <c r="AI150" s="11" t="s">
        <v>461</v>
      </c>
      <c r="AJ150" s="11" t="s">
        <v>463</v>
      </c>
      <c r="AK150" s="11" t="s">
        <v>463</v>
      </c>
      <c r="AL150" s="11"/>
      <c r="AM150" s="11"/>
      <c r="AN150" s="11"/>
      <c r="AO150" s="11"/>
      <c r="AP150" s="11"/>
      <c r="AQ150" s="11"/>
      <c r="AR150" s="11"/>
      <c r="AS150" s="11"/>
      <c r="AT150" s="11"/>
      <c r="AU150" s="8"/>
      <c r="AV150" s="8"/>
      <c r="AW150" s="8"/>
      <c r="AX150" s="147" t="s">
        <v>1264</v>
      </c>
    </row>
    <row r="151" spans="1:50" x14ac:dyDescent="0.15">
      <c r="A151" s="10">
        <v>120</v>
      </c>
      <c r="B151" s="11">
        <v>22</v>
      </c>
      <c r="C151" s="11" t="s">
        <v>191</v>
      </c>
      <c r="D151" s="11">
        <v>215</v>
      </c>
      <c r="E151" s="45"/>
      <c r="F151" s="9" t="s">
        <v>241</v>
      </c>
      <c r="G151" s="10">
        <v>5</v>
      </c>
      <c r="H151" s="11" t="s">
        <v>89</v>
      </c>
      <c r="I151" s="11" t="s">
        <v>110</v>
      </c>
      <c r="J151" s="11">
        <v>34</v>
      </c>
      <c r="K151" s="11">
        <v>55</v>
      </c>
      <c r="L151" s="11"/>
      <c r="M151" s="8"/>
      <c r="N151" s="12" t="s">
        <v>242</v>
      </c>
      <c r="O151" s="476"/>
      <c r="P151" s="10" t="s">
        <v>461</v>
      </c>
      <c r="Q151" s="11" t="s">
        <v>463</v>
      </c>
      <c r="R151" s="11" t="s">
        <v>463</v>
      </c>
      <c r="S151" s="11" t="s">
        <v>463</v>
      </c>
      <c r="T151" s="11" t="s">
        <v>463</v>
      </c>
      <c r="U151" s="11" t="s">
        <v>705</v>
      </c>
      <c r="V151" s="11" t="s">
        <v>705</v>
      </c>
      <c r="W151" s="11"/>
      <c r="X151" s="11"/>
      <c r="Y151" s="11"/>
      <c r="Z151" s="11"/>
      <c r="AA151" s="11"/>
      <c r="AB151" s="11"/>
      <c r="AC151" s="11"/>
      <c r="AD151" s="11"/>
      <c r="AE151" s="8"/>
      <c r="AF151" s="12" t="s">
        <v>1277</v>
      </c>
      <c r="AG151" s="10" t="s">
        <v>461</v>
      </c>
      <c r="AH151" s="11" t="s">
        <v>461</v>
      </c>
      <c r="AI151" s="11" t="s">
        <v>461</v>
      </c>
      <c r="AJ151" s="11" t="s">
        <v>463</v>
      </c>
      <c r="AK151" s="11" t="s">
        <v>463</v>
      </c>
      <c r="AL151" s="11"/>
      <c r="AM151" s="11"/>
      <c r="AN151" s="11"/>
      <c r="AO151" s="11"/>
      <c r="AP151" s="11"/>
      <c r="AQ151" s="11"/>
      <c r="AR151" s="11"/>
      <c r="AS151" s="11"/>
      <c r="AT151" s="11"/>
      <c r="AU151" s="8"/>
      <c r="AV151" s="8"/>
      <c r="AW151" s="8"/>
      <c r="AX151" s="147" t="s">
        <v>1266</v>
      </c>
    </row>
    <row r="152" spans="1:50" x14ac:dyDescent="0.15">
      <c r="A152" s="10">
        <v>121</v>
      </c>
      <c r="B152" s="11">
        <v>22</v>
      </c>
      <c r="C152" s="11" t="s">
        <v>191</v>
      </c>
      <c r="D152" s="11">
        <v>216</v>
      </c>
      <c r="E152" s="45"/>
      <c r="F152" s="9" t="s">
        <v>244</v>
      </c>
      <c r="G152" s="10">
        <v>6</v>
      </c>
      <c r="H152" s="11" t="s">
        <v>79</v>
      </c>
      <c r="I152" s="11" t="s">
        <v>80</v>
      </c>
      <c r="J152" s="11">
        <v>32</v>
      </c>
      <c r="K152" s="11">
        <v>30</v>
      </c>
      <c r="L152" s="11"/>
      <c r="M152" s="8"/>
      <c r="N152" s="12" t="s">
        <v>245</v>
      </c>
      <c r="O152" s="476"/>
      <c r="P152" s="10" t="s">
        <v>461</v>
      </c>
      <c r="Q152" s="11" t="s">
        <v>463</v>
      </c>
      <c r="R152" s="11" t="s">
        <v>463</v>
      </c>
      <c r="S152" s="11" t="s">
        <v>463</v>
      </c>
      <c r="T152" s="11" t="s">
        <v>463</v>
      </c>
      <c r="U152" s="11" t="s">
        <v>705</v>
      </c>
      <c r="V152" s="11" t="s">
        <v>705</v>
      </c>
      <c r="W152" s="11"/>
      <c r="X152" s="11"/>
      <c r="Y152" s="11"/>
      <c r="Z152" s="11"/>
      <c r="AA152" s="11"/>
      <c r="AB152" s="11"/>
      <c r="AC152" s="11"/>
      <c r="AD152" s="11"/>
      <c r="AE152" s="8"/>
      <c r="AF152" s="12" t="s">
        <v>1277</v>
      </c>
      <c r="AG152" s="10" t="s">
        <v>461</v>
      </c>
      <c r="AH152" s="11" t="s">
        <v>461</v>
      </c>
      <c r="AI152" s="11" t="s">
        <v>461</v>
      </c>
      <c r="AJ152" s="11" t="s">
        <v>463</v>
      </c>
      <c r="AK152" s="11" t="s">
        <v>463</v>
      </c>
      <c r="AL152" s="11"/>
      <c r="AM152" s="11"/>
      <c r="AN152" s="11"/>
      <c r="AO152" s="11"/>
      <c r="AP152" s="11"/>
      <c r="AQ152" s="11"/>
      <c r="AR152" s="11"/>
      <c r="AS152" s="11"/>
      <c r="AT152" s="11"/>
      <c r="AU152" s="8"/>
      <c r="AV152" s="8"/>
      <c r="AW152" s="8"/>
      <c r="AX152" s="147" t="s">
        <v>1265</v>
      </c>
    </row>
    <row r="153" spans="1:50" x14ac:dyDescent="0.15">
      <c r="A153" s="10">
        <v>168</v>
      </c>
      <c r="B153" s="11">
        <v>22</v>
      </c>
      <c r="C153" s="11" t="s">
        <v>191</v>
      </c>
      <c r="D153" s="11">
        <v>216</v>
      </c>
      <c r="E153" s="44" t="s">
        <v>590</v>
      </c>
      <c r="F153" s="9" t="s">
        <v>246</v>
      </c>
      <c r="G153" s="10">
        <v>6</v>
      </c>
      <c r="H153" s="11" t="s">
        <v>79</v>
      </c>
      <c r="I153" s="11" t="s">
        <v>80</v>
      </c>
      <c r="J153" s="11">
        <v>32</v>
      </c>
      <c r="K153" s="11">
        <v>30</v>
      </c>
      <c r="L153" s="11"/>
      <c r="M153" s="8"/>
      <c r="N153" s="12" t="s">
        <v>245</v>
      </c>
      <c r="O153" s="476"/>
      <c r="P153" s="10" t="s">
        <v>461</v>
      </c>
      <c r="Q153" s="11" t="s">
        <v>463</v>
      </c>
      <c r="R153" s="11" t="s">
        <v>463</v>
      </c>
      <c r="S153" s="11" t="s">
        <v>463</v>
      </c>
      <c r="T153" s="11" t="s">
        <v>463</v>
      </c>
      <c r="U153" s="11" t="s">
        <v>705</v>
      </c>
      <c r="V153" s="11" t="s">
        <v>705</v>
      </c>
      <c r="W153" s="11"/>
      <c r="X153" s="11"/>
      <c r="Y153" s="11"/>
      <c r="Z153" s="11"/>
      <c r="AA153" s="11"/>
      <c r="AB153" s="11"/>
      <c r="AC153" s="11"/>
      <c r="AD153" s="11"/>
      <c r="AE153" s="8"/>
      <c r="AF153" s="12" t="s">
        <v>1277</v>
      </c>
      <c r="AG153" s="10" t="s">
        <v>461</v>
      </c>
      <c r="AH153" s="11" t="s">
        <v>461</v>
      </c>
      <c r="AI153" s="11" t="s">
        <v>461</v>
      </c>
      <c r="AJ153" s="11" t="s">
        <v>463</v>
      </c>
      <c r="AK153" s="11" t="s">
        <v>463</v>
      </c>
      <c r="AL153" s="11"/>
      <c r="AM153" s="11"/>
      <c r="AN153" s="11"/>
      <c r="AO153" s="11"/>
      <c r="AP153" s="11"/>
      <c r="AQ153" s="11"/>
      <c r="AR153" s="11"/>
      <c r="AS153" s="11"/>
      <c r="AT153" s="11"/>
      <c r="AU153" s="8"/>
      <c r="AV153" s="8"/>
      <c r="AW153" s="8"/>
      <c r="AX153" s="147" t="s">
        <v>1265</v>
      </c>
    </row>
    <row r="154" spans="1:50" x14ac:dyDescent="0.15">
      <c r="A154" s="10">
        <v>124</v>
      </c>
      <c r="B154" s="11">
        <v>22</v>
      </c>
      <c r="C154" s="11" t="s">
        <v>191</v>
      </c>
      <c r="D154" s="11">
        <v>219</v>
      </c>
      <c r="E154" s="45"/>
      <c r="F154" s="9" t="s">
        <v>247</v>
      </c>
      <c r="G154" s="10">
        <v>7</v>
      </c>
      <c r="H154" s="11" t="s">
        <v>79</v>
      </c>
      <c r="I154" s="11" t="s">
        <v>146</v>
      </c>
      <c r="J154" s="11">
        <v>36</v>
      </c>
      <c r="K154" s="11">
        <v>25</v>
      </c>
      <c r="L154" s="11"/>
      <c r="M154" s="8"/>
      <c r="N154" s="9"/>
      <c r="O154" s="475"/>
      <c r="P154" s="10" t="s">
        <v>461</v>
      </c>
      <c r="Q154" s="11" t="s">
        <v>463</v>
      </c>
      <c r="R154" s="11" t="s">
        <v>463</v>
      </c>
      <c r="S154" s="11" t="s">
        <v>463</v>
      </c>
      <c r="T154" s="11" t="s">
        <v>463</v>
      </c>
      <c r="U154" s="11" t="s">
        <v>705</v>
      </c>
      <c r="V154" s="11" t="s">
        <v>705</v>
      </c>
      <c r="W154" s="11"/>
      <c r="X154" s="11"/>
      <c r="Y154" s="11"/>
      <c r="Z154" s="11"/>
      <c r="AA154" s="11"/>
      <c r="AB154" s="11"/>
      <c r="AC154" s="11"/>
      <c r="AD154" s="11"/>
      <c r="AE154" s="8"/>
      <c r="AF154" s="12" t="s">
        <v>1277</v>
      </c>
      <c r="AG154" s="10" t="s">
        <v>461</v>
      </c>
      <c r="AH154" s="11" t="s">
        <v>461</v>
      </c>
      <c r="AI154" s="11" t="s">
        <v>461</v>
      </c>
      <c r="AJ154" s="11" t="s">
        <v>463</v>
      </c>
      <c r="AK154" s="11" t="s">
        <v>463</v>
      </c>
      <c r="AL154" s="11"/>
      <c r="AM154" s="11"/>
      <c r="AN154" s="11"/>
      <c r="AO154" s="11"/>
      <c r="AP154" s="11"/>
      <c r="AQ154" s="11"/>
      <c r="AR154" s="11"/>
      <c r="AS154" s="11"/>
      <c r="AT154" s="11"/>
      <c r="AU154" s="8"/>
      <c r="AV154" s="8"/>
      <c r="AW154" s="8"/>
      <c r="AX154" s="147" t="s">
        <v>1266</v>
      </c>
    </row>
    <row r="155" spans="1:50" x14ac:dyDescent="0.15">
      <c r="A155" s="10">
        <v>125</v>
      </c>
      <c r="B155" s="11">
        <v>22</v>
      </c>
      <c r="C155" s="11" t="s">
        <v>191</v>
      </c>
      <c r="D155" s="11">
        <v>220</v>
      </c>
      <c r="E155" s="45"/>
      <c r="F155" s="9" t="s">
        <v>248</v>
      </c>
      <c r="G155" s="10">
        <v>6</v>
      </c>
      <c r="H155" s="11" t="s">
        <v>89</v>
      </c>
      <c r="I155" s="11" t="s">
        <v>146</v>
      </c>
      <c r="J155" s="11">
        <v>34</v>
      </c>
      <c r="K155" s="11">
        <v>35</v>
      </c>
      <c r="L155" s="11"/>
      <c r="M155" s="8"/>
      <c r="N155" s="12" t="s">
        <v>249</v>
      </c>
      <c r="O155" s="476"/>
      <c r="P155" s="10" t="s">
        <v>461</v>
      </c>
      <c r="Q155" s="11" t="s">
        <v>463</v>
      </c>
      <c r="R155" s="11" t="s">
        <v>463</v>
      </c>
      <c r="S155" s="11" t="s">
        <v>463</v>
      </c>
      <c r="T155" s="11" t="s">
        <v>463</v>
      </c>
      <c r="U155" s="11" t="s">
        <v>705</v>
      </c>
      <c r="V155" s="11"/>
      <c r="W155" s="11"/>
      <c r="X155" s="11"/>
      <c r="Y155" s="11"/>
      <c r="Z155" s="11"/>
      <c r="AA155" s="11"/>
      <c r="AB155" s="11"/>
      <c r="AC155" s="11"/>
      <c r="AD155" s="11"/>
      <c r="AE155" s="8"/>
      <c r="AF155" s="12" t="s">
        <v>1277</v>
      </c>
      <c r="AG155" s="10" t="s">
        <v>461</v>
      </c>
      <c r="AH155" s="11" t="s">
        <v>461</v>
      </c>
      <c r="AI155" s="11" t="s">
        <v>461</v>
      </c>
      <c r="AJ155" s="11" t="s">
        <v>463</v>
      </c>
      <c r="AK155" s="11" t="s">
        <v>463</v>
      </c>
      <c r="AL155" s="11"/>
      <c r="AM155" s="11"/>
      <c r="AN155" s="11"/>
      <c r="AO155" s="11"/>
      <c r="AP155" s="11"/>
      <c r="AQ155" s="11"/>
      <c r="AR155" s="11"/>
      <c r="AS155" s="11"/>
      <c r="AT155" s="11"/>
      <c r="AU155" s="8"/>
      <c r="AV155" s="8"/>
      <c r="AW155" s="8"/>
      <c r="AX155" s="147" t="s">
        <v>1263</v>
      </c>
    </row>
    <row r="156" spans="1:50" x14ac:dyDescent="0.15">
      <c r="A156" s="10">
        <v>126</v>
      </c>
      <c r="B156" s="11">
        <v>22</v>
      </c>
      <c r="C156" s="11" t="s">
        <v>191</v>
      </c>
      <c r="D156" s="11">
        <v>221</v>
      </c>
      <c r="E156" s="44"/>
      <c r="F156" s="9" t="s">
        <v>250</v>
      </c>
      <c r="G156" s="10">
        <v>6</v>
      </c>
      <c r="H156" s="11" t="s">
        <v>202</v>
      </c>
      <c r="I156" s="11" t="s">
        <v>80</v>
      </c>
      <c r="J156" s="11">
        <v>32</v>
      </c>
      <c r="K156" s="11">
        <v>30</v>
      </c>
      <c r="L156" s="11"/>
      <c r="M156" s="8"/>
      <c r="N156" s="12" t="s">
        <v>251</v>
      </c>
      <c r="O156" s="476"/>
      <c r="P156" s="10" t="s">
        <v>461</v>
      </c>
      <c r="Q156" s="11" t="s">
        <v>463</v>
      </c>
      <c r="R156" s="11" t="s">
        <v>463</v>
      </c>
      <c r="S156" s="11" t="s">
        <v>463</v>
      </c>
      <c r="T156" s="11" t="s">
        <v>463</v>
      </c>
      <c r="U156" s="11" t="s">
        <v>705</v>
      </c>
      <c r="V156" s="11" t="s">
        <v>705</v>
      </c>
      <c r="W156" s="11"/>
      <c r="X156" s="11"/>
      <c r="Y156" s="11"/>
      <c r="Z156" s="11"/>
      <c r="AA156" s="11"/>
      <c r="AB156" s="11"/>
      <c r="AC156" s="11"/>
      <c r="AD156" s="11"/>
      <c r="AE156" s="8"/>
      <c r="AF156" s="12" t="s">
        <v>1277</v>
      </c>
      <c r="AG156" s="10" t="s">
        <v>461</v>
      </c>
      <c r="AH156" s="11" t="s">
        <v>461</v>
      </c>
      <c r="AI156" s="11" t="s">
        <v>461</v>
      </c>
      <c r="AJ156" s="11" t="s">
        <v>463</v>
      </c>
      <c r="AK156" s="11" t="s">
        <v>463</v>
      </c>
      <c r="AL156" s="11"/>
      <c r="AM156" s="11"/>
      <c r="AN156" s="11"/>
      <c r="AO156" s="11"/>
      <c r="AP156" s="11"/>
      <c r="AQ156" s="11"/>
      <c r="AR156" s="11"/>
      <c r="AS156" s="11"/>
      <c r="AT156" s="11"/>
      <c r="AU156" s="8"/>
      <c r="AV156" s="8"/>
      <c r="AW156" s="8"/>
      <c r="AX156" s="142"/>
    </row>
    <row r="157" spans="1:50" x14ac:dyDescent="0.15">
      <c r="A157" s="10">
        <v>177</v>
      </c>
      <c r="B157" s="11">
        <v>22</v>
      </c>
      <c r="C157" s="11" t="s">
        <v>191</v>
      </c>
      <c r="D157" s="11">
        <v>221</v>
      </c>
      <c r="E157" s="44" t="s">
        <v>591</v>
      </c>
      <c r="F157" s="9" t="s">
        <v>252</v>
      </c>
      <c r="G157" s="10">
        <v>6</v>
      </c>
      <c r="H157" s="11" t="s">
        <v>202</v>
      </c>
      <c r="I157" s="11" t="s">
        <v>101</v>
      </c>
      <c r="J157" s="11">
        <v>32</v>
      </c>
      <c r="K157" s="11">
        <v>30</v>
      </c>
      <c r="L157" s="11"/>
      <c r="M157" s="8"/>
      <c r="N157" s="12" t="s">
        <v>251</v>
      </c>
      <c r="O157" s="476"/>
      <c r="P157" s="10" t="s">
        <v>461</v>
      </c>
      <c r="Q157" s="11" t="s">
        <v>463</v>
      </c>
      <c r="R157" s="11" t="s">
        <v>463</v>
      </c>
      <c r="S157" s="11" t="s">
        <v>463</v>
      </c>
      <c r="T157" s="11" t="s">
        <v>463</v>
      </c>
      <c r="U157" s="11" t="s">
        <v>705</v>
      </c>
      <c r="V157" s="11" t="s">
        <v>705</v>
      </c>
      <c r="W157" s="11"/>
      <c r="X157" s="11"/>
      <c r="Y157" s="11"/>
      <c r="Z157" s="11"/>
      <c r="AA157" s="11"/>
      <c r="AB157" s="11"/>
      <c r="AC157" s="11"/>
      <c r="AD157" s="11"/>
      <c r="AE157" s="8"/>
      <c r="AF157" s="12" t="s">
        <v>1277</v>
      </c>
      <c r="AG157" s="10" t="s">
        <v>461</v>
      </c>
      <c r="AH157" s="11" t="s">
        <v>461</v>
      </c>
      <c r="AI157" s="11" t="s">
        <v>461</v>
      </c>
      <c r="AJ157" s="11" t="s">
        <v>463</v>
      </c>
      <c r="AK157" s="11" t="s">
        <v>463</v>
      </c>
      <c r="AL157" s="11"/>
      <c r="AM157" s="11"/>
      <c r="AN157" s="11"/>
      <c r="AO157" s="11"/>
      <c r="AP157" s="11"/>
      <c r="AQ157" s="11"/>
      <c r="AR157" s="11"/>
      <c r="AS157" s="11"/>
      <c r="AT157" s="11"/>
      <c r="AU157" s="8"/>
      <c r="AV157" s="8"/>
      <c r="AW157" s="8"/>
      <c r="AX157" s="142"/>
    </row>
    <row r="158" spans="1:50" x14ac:dyDescent="0.15">
      <c r="A158" s="10">
        <v>134</v>
      </c>
      <c r="B158" s="11">
        <v>22</v>
      </c>
      <c r="C158" s="11" t="s">
        <v>191</v>
      </c>
      <c r="D158" s="11">
        <v>222</v>
      </c>
      <c r="E158" s="44" t="s">
        <v>583</v>
      </c>
      <c r="F158" s="9" t="s">
        <v>253</v>
      </c>
      <c r="G158" s="10">
        <v>6</v>
      </c>
      <c r="H158" s="11" t="s">
        <v>79</v>
      </c>
      <c r="I158" s="11" t="s">
        <v>101</v>
      </c>
      <c r="J158" s="11">
        <v>34</v>
      </c>
      <c r="K158" s="11">
        <v>30</v>
      </c>
      <c r="L158" s="11"/>
      <c r="M158" s="8"/>
      <c r="N158" s="9"/>
      <c r="O158" s="475"/>
      <c r="P158" s="10" t="s">
        <v>461</v>
      </c>
      <c r="Q158" s="11" t="s">
        <v>463</v>
      </c>
      <c r="R158" s="11" t="s">
        <v>463</v>
      </c>
      <c r="S158" s="11" t="s">
        <v>463</v>
      </c>
      <c r="T158" s="11" t="s">
        <v>463</v>
      </c>
      <c r="U158" s="11" t="s">
        <v>705</v>
      </c>
      <c r="V158" s="11" t="s">
        <v>705</v>
      </c>
      <c r="W158" s="11"/>
      <c r="X158" s="11"/>
      <c r="Y158" s="11"/>
      <c r="Z158" s="11"/>
      <c r="AA158" s="11"/>
      <c r="AB158" s="11"/>
      <c r="AC158" s="11"/>
      <c r="AD158" s="11"/>
      <c r="AE158" s="8"/>
      <c r="AF158" s="12" t="s">
        <v>1277</v>
      </c>
      <c r="AG158" s="10" t="s">
        <v>461</v>
      </c>
      <c r="AH158" s="11" t="s">
        <v>461</v>
      </c>
      <c r="AI158" s="11" t="s">
        <v>461</v>
      </c>
      <c r="AJ158" s="11" t="s">
        <v>463</v>
      </c>
      <c r="AK158" s="11" t="s">
        <v>463</v>
      </c>
      <c r="AL158" s="11"/>
      <c r="AM158" s="11"/>
      <c r="AN158" s="11"/>
      <c r="AO158" s="11"/>
      <c r="AP158" s="11"/>
      <c r="AQ158" s="11"/>
      <c r="AR158" s="11"/>
      <c r="AS158" s="11"/>
      <c r="AT158" s="11"/>
      <c r="AU158" s="8"/>
      <c r="AV158" s="8"/>
      <c r="AW158" s="8"/>
      <c r="AX158" s="147" t="s">
        <v>1266</v>
      </c>
    </row>
    <row r="159" spans="1:50" x14ac:dyDescent="0.15">
      <c r="A159" s="10">
        <v>136</v>
      </c>
      <c r="B159" s="11">
        <v>22</v>
      </c>
      <c r="C159" s="11" t="s">
        <v>191</v>
      </c>
      <c r="D159" s="11">
        <v>222</v>
      </c>
      <c r="E159" s="44" t="s">
        <v>583</v>
      </c>
      <c r="F159" s="9" t="s">
        <v>254</v>
      </c>
      <c r="G159" s="10">
        <v>6</v>
      </c>
      <c r="H159" s="11" t="s">
        <v>79</v>
      </c>
      <c r="I159" s="11" t="s">
        <v>101</v>
      </c>
      <c r="J159" s="11">
        <v>34</v>
      </c>
      <c r="K159" s="11">
        <v>30</v>
      </c>
      <c r="L159" s="11"/>
      <c r="M159" s="8"/>
      <c r="N159" s="9"/>
      <c r="O159" s="475"/>
      <c r="P159" s="10" t="s">
        <v>461</v>
      </c>
      <c r="Q159" s="11" t="s">
        <v>463</v>
      </c>
      <c r="R159" s="11" t="s">
        <v>463</v>
      </c>
      <c r="S159" s="11" t="s">
        <v>463</v>
      </c>
      <c r="T159" s="11" t="s">
        <v>463</v>
      </c>
      <c r="U159" s="11" t="s">
        <v>705</v>
      </c>
      <c r="V159" s="11" t="s">
        <v>705</v>
      </c>
      <c r="W159" s="11"/>
      <c r="X159" s="11"/>
      <c r="Y159" s="11"/>
      <c r="Z159" s="11"/>
      <c r="AA159" s="11"/>
      <c r="AB159" s="11"/>
      <c r="AC159" s="11"/>
      <c r="AD159" s="11"/>
      <c r="AE159" s="8"/>
      <c r="AF159" s="12" t="s">
        <v>1277</v>
      </c>
      <c r="AG159" s="10" t="s">
        <v>461</v>
      </c>
      <c r="AH159" s="11" t="s">
        <v>461</v>
      </c>
      <c r="AI159" s="11" t="s">
        <v>461</v>
      </c>
      <c r="AJ159" s="11" t="s">
        <v>463</v>
      </c>
      <c r="AK159" s="11" t="s">
        <v>463</v>
      </c>
      <c r="AL159" s="11"/>
      <c r="AM159" s="11"/>
      <c r="AN159" s="11"/>
      <c r="AO159" s="11"/>
      <c r="AP159" s="11"/>
      <c r="AQ159" s="11"/>
      <c r="AR159" s="11"/>
      <c r="AS159" s="11"/>
      <c r="AT159" s="11"/>
      <c r="AU159" s="8"/>
      <c r="AV159" s="8"/>
      <c r="AW159" s="8"/>
      <c r="AX159" s="147" t="s">
        <v>1266</v>
      </c>
    </row>
    <row r="160" spans="1:50" x14ac:dyDescent="0.15">
      <c r="A160" s="10">
        <v>140</v>
      </c>
      <c r="B160" s="11">
        <v>22</v>
      </c>
      <c r="C160" s="11" t="s">
        <v>191</v>
      </c>
      <c r="D160" s="11">
        <v>222</v>
      </c>
      <c r="E160" s="44" t="s">
        <v>583</v>
      </c>
      <c r="F160" s="9" t="s">
        <v>255</v>
      </c>
      <c r="G160" s="10">
        <v>6</v>
      </c>
      <c r="H160" s="11" t="s">
        <v>79</v>
      </c>
      <c r="I160" s="11" t="s">
        <v>101</v>
      </c>
      <c r="J160" s="11">
        <v>34</v>
      </c>
      <c r="K160" s="11">
        <v>35</v>
      </c>
      <c r="L160" s="11"/>
      <c r="M160" s="8"/>
      <c r="N160" s="9"/>
      <c r="O160" s="475"/>
      <c r="P160" s="10" t="s">
        <v>461</v>
      </c>
      <c r="Q160" s="11" t="s">
        <v>463</v>
      </c>
      <c r="R160" s="11" t="s">
        <v>463</v>
      </c>
      <c r="S160" s="11" t="s">
        <v>463</v>
      </c>
      <c r="T160" s="11" t="s">
        <v>463</v>
      </c>
      <c r="U160" s="11" t="s">
        <v>705</v>
      </c>
      <c r="V160" s="11" t="s">
        <v>705</v>
      </c>
      <c r="W160" s="11"/>
      <c r="X160" s="11"/>
      <c r="Y160" s="11"/>
      <c r="Z160" s="11"/>
      <c r="AA160" s="11"/>
      <c r="AB160" s="11"/>
      <c r="AC160" s="11"/>
      <c r="AD160" s="11"/>
      <c r="AE160" s="8"/>
      <c r="AF160" s="12" t="s">
        <v>1277</v>
      </c>
      <c r="AG160" s="10" t="s">
        <v>461</v>
      </c>
      <c r="AH160" s="11" t="s">
        <v>461</v>
      </c>
      <c r="AI160" s="11" t="s">
        <v>461</v>
      </c>
      <c r="AJ160" s="11" t="s">
        <v>463</v>
      </c>
      <c r="AK160" s="11" t="s">
        <v>463</v>
      </c>
      <c r="AL160" s="11"/>
      <c r="AM160" s="11"/>
      <c r="AN160" s="11"/>
      <c r="AO160" s="11"/>
      <c r="AP160" s="11"/>
      <c r="AQ160" s="11"/>
      <c r="AR160" s="11"/>
      <c r="AS160" s="11"/>
      <c r="AT160" s="11"/>
      <c r="AU160" s="8"/>
      <c r="AV160" s="8"/>
      <c r="AW160" s="8"/>
      <c r="AX160" s="147" t="s">
        <v>1266</v>
      </c>
    </row>
    <row r="161" spans="1:50" x14ac:dyDescent="0.15">
      <c r="A161" s="10">
        <v>141</v>
      </c>
      <c r="B161" s="11">
        <v>22</v>
      </c>
      <c r="C161" s="11" t="s">
        <v>191</v>
      </c>
      <c r="D161" s="11">
        <v>222</v>
      </c>
      <c r="E161" s="44" t="s">
        <v>583</v>
      </c>
      <c r="F161" s="9" t="s">
        <v>256</v>
      </c>
      <c r="G161" s="10">
        <v>6</v>
      </c>
      <c r="H161" s="11" t="s">
        <v>79</v>
      </c>
      <c r="I161" s="11" t="s">
        <v>101</v>
      </c>
      <c r="J161" s="11">
        <v>34</v>
      </c>
      <c r="K161" s="11">
        <v>35</v>
      </c>
      <c r="L161" s="11"/>
      <c r="M161" s="8"/>
      <c r="N161" s="9"/>
      <c r="O161" s="475"/>
      <c r="P161" s="10" t="s">
        <v>461</v>
      </c>
      <c r="Q161" s="11" t="s">
        <v>463</v>
      </c>
      <c r="R161" s="11" t="s">
        <v>463</v>
      </c>
      <c r="S161" s="11" t="s">
        <v>463</v>
      </c>
      <c r="T161" s="11" t="s">
        <v>463</v>
      </c>
      <c r="U161" s="11" t="s">
        <v>705</v>
      </c>
      <c r="V161" s="11" t="s">
        <v>705</v>
      </c>
      <c r="W161" s="11"/>
      <c r="X161" s="11"/>
      <c r="Y161" s="11"/>
      <c r="Z161" s="11"/>
      <c r="AA161" s="11"/>
      <c r="AB161" s="11"/>
      <c r="AC161" s="11"/>
      <c r="AD161" s="11"/>
      <c r="AE161" s="8"/>
      <c r="AF161" s="12" t="s">
        <v>1277</v>
      </c>
      <c r="AG161" s="10" t="s">
        <v>461</v>
      </c>
      <c r="AH161" s="11" t="s">
        <v>461</v>
      </c>
      <c r="AI161" s="11" t="s">
        <v>461</v>
      </c>
      <c r="AJ161" s="11" t="s">
        <v>463</v>
      </c>
      <c r="AK161" s="11" t="s">
        <v>463</v>
      </c>
      <c r="AL161" s="11"/>
      <c r="AM161" s="11"/>
      <c r="AN161" s="11"/>
      <c r="AO161" s="11"/>
      <c r="AP161" s="11"/>
      <c r="AQ161" s="11"/>
      <c r="AR161" s="11"/>
      <c r="AS161" s="11"/>
      <c r="AT161" s="11"/>
      <c r="AU161" s="8"/>
      <c r="AV161" s="8"/>
      <c r="AW161" s="8"/>
      <c r="AX161" s="147" t="s">
        <v>1266</v>
      </c>
    </row>
    <row r="162" spans="1:50" x14ac:dyDescent="0.15">
      <c r="A162" s="10">
        <v>153</v>
      </c>
      <c r="B162" s="11">
        <v>22</v>
      </c>
      <c r="C162" s="11" t="s">
        <v>191</v>
      </c>
      <c r="D162" s="11">
        <v>223</v>
      </c>
      <c r="E162" s="44" t="s">
        <v>588</v>
      </c>
      <c r="F162" s="9" t="s">
        <v>243</v>
      </c>
      <c r="G162" s="10">
        <v>7</v>
      </c>
      <c r="H162" s="11" t="s">
        <v>202</v>
      </c>
      <c r="I162" s="11" t="s">
        <v>86</v>
      </c>
      <c r="J162" s="11">
        <v>32</v>
      </c>
      <c r="K162" s="11">
        <v>30</v>
      </c>
      <c r="L162" s="11"/>
      <c r="M162" s="8"/>
      <c r="N162" s="12"/>
      <c r="O162" s="476"/>
      <c r="P162" s="10" t="s">
        <v>461</v>
      </c>
      <c r="Q162" s="11" t="s">
        <v>463</v>
      </c>
      <c r="R162" s="11" t="s">
        <v>463</v>
      </c>
      <c r="S162" s="11" t="s">
        <v>463</v>
      </c>
      <c r="T162" s="11" t="s">
        <v>463</v>
      </c>
      <c r="U162" s="11" t="s">
        <v>705</v>
      </c>
      <c r="V162" s="11" t="s">
        <v>705</v>
      </c>
      <c r="W162" s="11"/>
      <c r="X162" s="11"/>
      <c r="Y162" s="11"/>
      <c r="Z162" s="11"/>
      <c r="AA162" s="11"/>
      <c r="AB162" s="11"/>
      <c r="AC162" s="11"/>
      <c r="AD162" s="11"/>
      <c r="AE162" s="8"/>
      <c r="AF162" s="12" t="s">
        <v>1277</v>
      </c>
      <c r="AG162" s="10" t="s">
        <v>461</v>
      </c>
      <c r="AH162" s="11" t="s">
        <v>461</v>
      </c>
      <c r="AI162" s="11" t="s">
        <v>461</v>
      </c>
      <c r="AJ162" s="11" t="s">
        <v>463</v>
      </c>
      <c r="AK162" s="11" t="s">
        <v>463</v>
      </c>
      <c r="AL162" s="11"/>
      <c r="AM162" s="11"/>
      <c r="AN162" s="11"/>
      <c r="AO162" s="11"/>
      <c r="AP162" s="11"/>
      <c r="AQ162" s="11"/>
      <c r="AR162" s="11"/>
      <c r="AS162" s="11"/>
      <c r="AT162" s="11"/>
      <c r="AU162" s="8"/>
      <c r="AV162" s="8"/>
      <c r="AW162" s="8"/>
      <c r="AX162" s="147" t="s">
        <v>1264</v>
      </c>
    </row>
    <row r="163" spans="1:50" x14ac:dyDescent="0.15">
      <c r="A163" s="10">
        <v>162</v>
      </c>
      <c r="B163" s="11">
        <v>22</v>
      </c>
      <c r="C163" s="11" t="s">
        <v>191</v>
      </c>
      <c r="D163" s="11">
        <v>223</v>
      </c>
      <c r="E163" s="44" t="s">
        <v>589</v>
      </c>
      <c r="F163" s="9" t="s">
        <v>257</v>
      </c>
      <c r="G163" s="10">
        <v>7</v>
      </c>
      <c r="H163" s="11" t="s">
        <v>79</v>
      </c>
      <c r="I163" s="11" t="s">
        <v>146</v>
      </c>
      <c r="J163" s="11">
        <v>32</v>
      </c>
      <c r="K163" s="11">
        <v>25</v>
      </c>
      <c r="L163" s="11"/>
      <c r="M163" s="8"/>
      <c r="N163" s="9"/>
      <c r="O163" s="475"/>
      <c r="P163" s="10" t="s">
        <v>461</v>
      </c>
      <c r="Q163" s="11" t="s">
        <v>463</v>
      </c>
      <c r="R163" s="11" t="s">
        <v>463</v>
      </c>
      <c r="S163" s="11" t="s">
        <v>463</v>
      </c>
      <c r="T163" s="11" t="s">
        <v>463</v>
      </c>
      <c r="U163" s="11" t="s">
        <v>705</v>
      </c>
      <c r="V163" s="11" t="s">
        <v>705</v>
      </c>
      <c r="W163" s="11"/>
      <c r="X163" s="11"/>
      <c r="Y163" s="11"/>
      <c r="Z163" s="11"/>
      <c r="AA163" s="11"/>
      <c r="AB163" s="11"/>
      <c r="AC163" s="11"/>
      <c r="AD163" s="11"/>
      <c r="AE163" s="8"/>
      <c r="AF163" s="12" t="s">
        <v>1277</v>
      </c>
      <c r="AG163" s="10" t="s">
        <v>461</v>
      </c>
      <c r="AH163" s="11" t="s">
        <v>461</v>
      </c>
      <c r="AI163" s="11" t="s">
        <v>461</v>
      </c>
      <c r="AJ163" s="11" t="s">
        <v>463</v>
      </c>
      <c r="AK163" s="11" t="s">
        <v>463</v>
      </c>
      <c r="AL163" s="11"/>
      <c r="AM163" s="11"/>
      <c r="AN163" s="11"/>
      <c r="AO163" s="11"/>
      <c r="AP163" s="11"/>
      <c r="AQ163" s="11"/>
      <c r="AR163" s="11"/>
      <c r="AS163" s="11"/>
      <c r="AT163" s="11"/>
      <c r="AU163" s="8"/>
      <c r="AV163" s="8"/>
      <c r="AW163" s="8"/>
      <c r="AX163" s="147" t="s">
        <v>1264</v>
      </c>
    </row>
    <row r="164" spans="1:50" x14ac:dyDescent="0.15">
      <c r="A164" s="10">
        <v>163</v>
      </c>
      <c r="B164" s="11">
        <v>22</v>
      </c>
      <c r="C164" s="11" t="s">
        <v>191</v>
      </c>
      <c r="D164" s="11">
        <v>224</v>
      </c>
      <c r="E164" s="44" t="s">
        <v>589</v>
      </c>
      <c r="F164" s="9" t="s">
        <v>258</v>
      </c>
      <c r="G164" s="10">
        <v>6</v>
      </c>
      <c r="H164" s="11" t="s">
        <v>79</v>
      </c>
      <c r="I164" s="11" t="s">
        <v>80</v>
      </c>
      <c r="J164" s="11">
        <v>32</v>
      </c>
      <c r="K164" s="11">
        <v>30</v>
      </c>
      <c r="L164" s="11"/>
      <c r="M164" s="8"/>
      <c r="N164" s="9"/>
      <c r="O164" s="475"/>
      <c r="P164" s="10" t="s">
        <v>461</v>
      </c>
      <c r="Q164" s="11" t="s">
        <v>463</v>
      </c>
      <c r="R164" s="11" t="s">
        <v>463</v>
      </c>
      <c r="S164" s="11" t="s">
        <v>463</v>
      </c>
      <c r="T164" s="11" t="s">
        <v>463</v>
      </c>
      <c r="U164" s="11" t="s">
        <v>705</v>
      </c>
      <c r="V164" s="11" t="s">
        <v>705</v>
      </c>
      <c r="W164" s="11"/>
      <c r="X164" s="11"/>
      <c r="Y164" s="11"/>
      <c r="Z164" s="11"/>
      <c r="AA164" s="11"/>
      <c r="AB164" s="11"/>
      <c r="AC164" s="11"/>
      <c r="AD164" s="11"/>
      <c r="AE164" s="8"/>
      <c r="AF164" s="12" t="s">
        <v>1277</v>
      </c>
      <c r="AG164" s="10" t="s">
        <v>461</v>
      </c>
      <c r="AH164" s="11" t="s">
        <v>461</v>
      </c>
      <c r="AI164" s="11" t="s">
        <v>461</v>
      </c>
      <c r="AJ164" s="11" t="s">
        <v>463</v>
      </c>
      <c r="AK164" s="11" t="s">
        <v>463</v>
      </c>
      <c r="AL164" s="11"/>
      <c r="AM164" s="11"/>
      <c r="AN164" s="11"/>
      <c r="AO164" s="11"/>
      <c r="AP164" s="11"/>
      <c r="AQ164" s="11"/>
      <c r="AR164" s="11"/>
      <c r="AS164" s="11"/>
      <c r="AT164" s="11"/>
      <c r="AU164" s="8"/>
      <c r="AV164" s="8"/>
      <c r="AW164" s="8"/>
      <c r="AX164" s="147" t="s">
        <v>1264</v>
      </c>
    </row>
    <row r="165" spans="1:50" x14ac:dyDescent="0.15">
      <c r="A165" s="10">
        <v>164</v>
      </c>
      <c r="B165" s="11">
        <v>22</v>
      </c>
      <c r="C165" s="11" t="s">
        <v>191</v>
      </c>
      <c r="D165" s="11">
        <v>224</v>
      </c>
      <c r="E165" s="44" t="s">
        <v>589</v>
      </c>
      <c r="F165" s="9" t="s">
        <v>259</v>
      </c>
      <c r="G165" s="10">
        <v>6</v>
      </c>
      <c r="H165" s="11" t="s">
        <v>79</v>
      </c>
      <c r="I165" s="11" t="s">
        <v>80</v>
      </c>
      <c r="J165" s="11">
        <v>32</v>
      </c>
      <c r="K165" s="11">
        <v>30</v>
      </c>
      <c r="L165" s="11"/>
      <c r="M165" s="8"/>
      <c r="N165" s="9"/>
      <c r="O165" s="475"/>
      <c r="P165" s="10" t="s">
        <v>461</v>
      </c>
      <c r="Q165" s="11" t="s">
        <v>463</v>
      </c>
      <c r="R165" s="11" t="s">
        <v>463</v>
      </c>
      <c r="S165" s="11" t="s">
        <v>463</v>
      </c>
      <c r="T165" s="11" t="s">
        <v>463</v>
      </c>
      <c r="U165" s="11" t="s">
        <v>705</v>
      </c>
      <c r="V165" s="11" t="s">
        <v>705</v>
      </c>
      <c r="W165" s="11"/>
      <c r="X165" s="11"/>
      <c r="Y165" s="11"/>
      <c r="Z165" s="11"/>
      <c r="AA165" s="11"/>
      <c r="AB165" s="11"/>
      <c r="AC165" s="11"/>
      <c r="AD165" s="11"/>
      <c r="AE165" s="8"/>
      <c r="AF165" s="12" t="s">
        <v>1277</v>
      </c>
      <c r="AG165" s="10" t="s">
        <v>461</v>
      </c>
      <c r="AH165" s="11" t="s">
        <v>461</v>
      </c>
      <c r="AI165" s="11" t="s">
        <v>461</v>
      </c>
      <c r="AJ165" s="11" t="s">
        <v>463</v>
      </c>
      <c r="AK165" s="11" t="s">
        <v>463</v>
      </c>
      <c r="AL165" s="11"/>
      <c r="AM165" s="11"/>
      <c r="AN165" s="11"/>
      <c r="AO165" s="11"/>
      <c r="AP165" s="11"/>
      <c r="AQ165" s="11"/>
      <c r="AR165" s="11"/>
      <c r="AS165" s="11"/>
      <c r="AT165" s="11"/>
      <c r="AU165" s="8"/>
      <c r="AV165" s="8"/>
      <c r="AW165" s="8"/>
      <c r="AX165" s="147" t="s">
        <v>1264</v>
      </c>
    </row>
    <row r="166" spans="1:50" x14ac:dyDescent="0.15">
      <c r="A166" s="10">
        <v>133</v>
      </c>
      <c r="B166" s="11">
        <v>22</v>
      </c>
      <c r="C166" s="11" t="s">
        <v>191</v>
      </c>
      <c r="D166" s="11">
        <v>225</v>
      </c>
      <c r="E166" s="44" t="s">
        <v>583</v>
      </c>
      <c r="F166" s="9" t="s">
        <v>260</v>
      </c>
      <c r="G166" s="10">
        <v>6</v>
      </c>
      <c r="H166" s="11" t="s">
        <v>79</v>
      </c>
      <c r="I166" s="11" t="s">
        <v>101</v>
      </c>
      <c r="J166" s="11">
        <v>34</v>
      </c>
      <c r="K166" s="11">
        <v>30</v>
      </c>
      <c r="L166" s="11"/>
      <c r="M166" s="8"/>
      <c r="N166" s="9"/>
      <c r="O166" s="475"/>
      <c r="P166" s="10" t="s">
        <v>461</v>
      </c>
      <c r="Q166" s="11" t="s">
        <v>463</v>
      </c>
      <c r="R166" s="11" t="s">
        <v>463</v>
      </c>
      <c r="S166" s="11" t="s">
        <v>463</v>
      </c>
      <c r="T166" s="11" t="s">
        <v>463</v>
      </c>
      <c r="U166" s="11" t="s">
        <v>705</v>
      </c>
      <c r="V166" s="11" t="s">
        <v>705</v>
      </c>
      <c r="W166" s="11"/>
      <c r="X166" s="11"/>
      <c r="Y166" s="11"/>
      <c r="Z166" s="11"/>
      <c r="AA166" s="11"/>
      <c r="AB166" s="11"/>
      <c r="AC166" s="11"/>
      <c r="AD166" s="11"/>
      <c r="AE166" s="8"/>
      <c r="AF166" s="12" t="s">
        <v>1277</v>
      </c>
      <c r="AG166" s="10" t="s">
        <v>461</v>
      </c>
      <c r="AH166" s="11" t="s">
        <v>461</v>
      </c>
      <c r="AI166" s="11" t="s">
        <v>461</v>
      </c>
      <c r="AJ166" s="11" t="s">
        <v>463</v>
      </c>
      <c r="AK166" s="11" t="s">
        <v>463</v>
      </c>
      <c r="AL166" s="11"/>
      <c r="AM166" s="11"/>
      <c r="AN166" s="11"/>
      <c r="AO166" s="11"/>
      <c r="AP166" s="11"/>
      <c r="AQ166" s="11"/>
      <c r="AR166" s="11"/>
      <c r="AS166" s="11"/>
      <c r="AT166" s="11"/>
      <c r="AU166" s="8"/>
      <c r="AV166" s="8"/>
      <c r="AW166" s="8"/>
      <c r="AX166" s="147" t="s">
        <v>1266</v>
      </c>
    </row>
    <row r="167" spans="1:50" x14ac:dyDescent="0.15">
      <c r="A167" s="10">
        <v>138</v>
      </c>
      <c r="B167" s="11">
        <v>22</v>
      </c>
      <c r="C167" s="11" t="s">
        <v>191</v>
      </c>
      <c r="D167" s="11">
        <v>225</v>
      </c>
      <c r="E167" s="44" t="s">
        <v>583</v>
      </c>
      <c r="F167" s="9" t="s">
        <v>261</v>
      </c>
      <c r="G167" s="10">
        <v>6</v>
      </c>
      <c r="H167" s="11" t="s">
        <v>79</v>
      </c>
      <c r="I167" s="11" t="s">
        <v>110</v>
      </c>
      <c r="J167" s="11">
        <v>34</v>
      </c>
      <c r="K167" s="11">
        <v>30</v>
      </c>
      <c r="L167" s="11"/>
      <c r="M167" s="8"/>
      <c r="N167" s="9"/>
      <c r="O167" s="475"/>
      <c r="P167" s="10" t="s">
        <v>461</v>
      </c>
      <c r="Q167" s="11" t="s">
        <v>463</v>
      </c>
      <c r="R167" s="11" t="s">
        <v>463</v>
      </c>
      <c r="S167" s="11" t="s">
        <v>463</v>
      </c>
      <c r="T167" s="11" t="s">
        <v>463</v>
      </c>
      <c r="U167" s="11" t="s">
        <v>705</v>
      </c>
      <c r="V167" s="11" t="s">
        <v>705</v>
      </c>
      <c r="W167" s="11"/>
      <c r="X167" s="11"/>
      <c r="Y167" s="11"/>
      <c r="Z167" s="11"/>
      <c r="AA167" s="11"/>
      <c r="AB167" s="11"/>
      <c r="AC167" s="11"/>
      <c r="AD167" s="11"/>
      <c r="AE167" s="8"/>
      <c r="AF167" s="12" t="s">
        <v>1277</v>
      </c>
      <c r="AG167" s="10" t="s">
        <v>461</v>
      </c>
      <c r="AH167" s="11" t="s">
        <v>461</v>
      </c>
      <c r="AI167" s="11" t="s">
        <v>461</v>
      </c>
      <c r="AJ167" s="11" t="s">
        <v>463</v>
      </c>
      <c r="AK167" s="11" t="s">
        <v>463</v>
      </c>
      <c r="AL167" s="11"/>
      <c r="AM167" s="11"/>
      <c r="AN167" s="11"/>
      <c r="AO167" s="11"/>
      <c r="AP167" s="11"/>
      <c r="AQ167" s="11"/>
      <c r="AR167" s="11"/>
      <c r="AS167" s="11"/>
      <c r="AT167" s="11"/>
      <c r="AU167" s="8"/>
      <c r="AV167" s="8"/>
      <c r="AW167" s="8"/>
      <c r="AX167" s="147" t="s">
        <v>1266</v>
      </c>
    </row>
    <row r="168" spans="1:50" x14ac:dyDescent="0.15">
      <c r="A168" s="10">
        <v>139</v>
      </c>
      <c r="B168" s="11">
        <v>22</v>
      </c>
      <c r="C168" s="11" t="s">
        <v>191</v>
      </c>
      <c r="D168" s="11">
        <v>225</v>
      </c>
      <c r="E168" s="44" t="s">
        <v>583</v>
      </c>
      <c r="F168" s="9" t="s">
        <v>262</v>
      </c>
      <c r="G168" s="10">
        <v>6</v>
      </c>
      <c r="H168" s="11" t="s">
        <v>79</v>
      </c>
      <c r="I168" s="11" t="s">
        <v>101</v>
      </c>
      <c r="J168" s="11">
        <v>34</v>
      </c>
      <c r="K168" s="11">
        <v>30</v>
      </c>
      <c r="L168" s="11"/>
      <c r="M168" s="8"/>
      <c r="N168" s="9"/>
      <c r="O168" s="475"/>
      <c r="P168" s="10" t="s">
        <v>461</v>
      </c>
      <c r="Q168" s="11" t="s">
        <v>463</v>
      </c>
      <c r="R168" s="11" t="s">
        <v>463</v>
      </c>
      <c r="S168" s="11" t="s">
        <v>463</v>
      </c>
      <c r="T168" s="11" t="s">
        <v>463</v>
      </c>
      <c r="U168" s="11" t="s">
        <v>705</v>
      </c>
      <c r="V168" s="11" t="s">
        <v>705</v>
      </c>
      <c r="W168" s="11"/>
      <c r="X168" s="11"/>
      <c r="Y168" s="11"/>
      <c r="Z168" s="11"/>
      <c r="AA168" s="11"/>
      <c r="AB168" s="11"/>
      <c r="AC168" s="11"/>
      <c r="AD168" s="11"/>
      <c r="AE168" s="8"/>
      <c r="AF168" s="12" t="s">
        <v>1277</v>
      </c>
      <c r="AG168" s="10" t="s">
        <v>461</v>
      </c>
      <c r="AH168" s="11" t="s">
        <v>461</v>
      </c>
      <c r="AI168" s="11" t="s">
        <v>461</v>
      </c>
      <c r="AJ168" s="11" t="s">
        <v>463</v>
      </c>
      <c r="AK168" s="11" t="s">
        <v>463</v>
      </c>
      <c r="AL168" s="11"/>
      <c r="AM168" s="11"/>
      <c r="AN168" s="11"/>
      <c r="AO168" s="11"/>
      <c r="AP168" s="11"/>
      <c r="AQ168" s="11"/>
      <c r="AR168" s="11"/>
      <c r="AS168" s="11"/>
      <c r="AT168" s="11"/>
      <c r="AU168" s="8"/>
      <c r="AV168" s="8"/>
      <c r="AW168" s="8"/>
      <c r="AX168" s="147" t="s">
        <v>1266</v>
      </c>
    </row>
    <row r="169" spans="1:50" x14ac:dyDescent="0.15">
      <c r="A169" s="10">
        <v>154</v>
      </c>
      <c r="B169" s="11">
        <v>22</v>
      </c>
      <c r="C169" s="11" t="s">
        <v>191</v>
      </c>
      <c r="D169" s="11">
        <v>226</v>
      </c>
      <c r="E169" s="44" t="s">
        <v>588</v>
      </c>
      <c r="F169" s="9" t="s">
        <v>263</v>
      </c>
      <c r="G169" s="10">
        <v>7</v>
      </c>
      <c r="H169" s="11" t="s">
        <v>79</v>
      </c>
      <c r="I169" s="11" t="s">
        <v>80</v>
      </c>
      <c r="J169" s="11">
        <v>32</v>
      </c>
      <c r="K169" s="11">
        <v>25</v>
      </c>
      <c r="L169" s="11"/>
      <c r="M169" s="8"/>
      <c r="N169" s="9"/>
      <c r="O169" s="475"/>
      <c r="P169" s="10" t="s">
        <v>461</v>
      </c>
      <c r="Q169" s="11" t="s">
        <v>463</v>
      </c>
      <c r="R169" s="11" t="s">
        <v>463</v>
      </c>
      <c r="S169" s="11" t="s">
        <v>463</v>
      </c>
      <c r="T169" s="11" t="s">
        <v>463</v>
      </c>
      <c r="U169" s="11" t="s">
        <v>705</v>
      </c>
      <c r="V169" s="11" t="s">
        <v>705</v>
      </c>
      <c r="W169" s="11"/>
      <c r="X169" s="11"/>
      <c r="Y169" s="11"/>
      <c r="Z169" s="11"/>
      <c r="AA169" s="11"/>
      <c r="AB169" s="11"/>
      <c r="AC169" s="11"/>
      <c r="AD169" s="11"/>
      <c r="AE169" s="8"/>
      <c r="AF169" s="12" t="s">
        <v>1277</v>
      </c>
      <c r="AG169" s="10" t="s">
        <v>461</v>
      </c>
      <c r="AH169" s="11" t="s">
        <v>461</v>
      </c>
      <c r="AI169" s="11" t="s">
        <v>461</v>
      </c>
      <c r="AJ169" s="11" t="s">
        <v>463</v>
      </c>
      <c r="AK169" s="11" t="s">
        <v>463</v>
      </c>
      <c r="AL169" s="11"/>
      <c r="AM169" s="11"/>
      <c r="AN169" s="11"/>
      <c r="AO169" s="11"/>
      <c r="AP169" s="11"/>
      <c r="AQ169" s="11"/>
      <c r="AR169" s="11"/>
      <c r="AS169" s="11"/>
      <c r="AT169" s="11"/>
      <c r="AU169" s="8"/>
      <c r="AV169" s="8"/>
      <c r="AW169" s="8"/>
      <c r="AX169" s="147" t="s">
        <v>1264</v>
      </c>
    </row>
    <row r="170" spans="1:50" x14ac:dyDescent="0.15">
      <c r="A170" s="10">
        <v>155</v>
      </c>
      <c r="B170" s="11">
        <v>22</v>
      </c>
      <c r="C170" s="11" t="s">
        <v>191</v>
      </c>
      <c r="D170" s="11">
        <v>226</v>
      </c>
      <c r="E170" s="44" t="s">
        <v>588</v>
      </c>
      <c r="F170" s="9" t="s">
        <v>264</v>
      </c>
      <c r="G170" s="10">
        <v>7</v>
      </c>
      <c r="H170" s="11" t="s">
        <v>79</v>
      </c>
      <c r="I170" s="11" t="s">
        <v>80</v>
      </c>
      <c r="J170" s="11">
        <v>32</v>
      </c>
      <c r="K170" s="11">
        <v>30</v>
      </c>
      <c r="L170" s="11"/>
      <c r="M170" s="8"/>
      <c r="N170" s="9"/>
      <c r="O170" s="475"/>
      <c r="P170" s="10" t="s">
        <v>461</v>
      </c>
      <c r="Q170" s="11" t="s">
        <v>463</v>
      </c>
      <c r="R170" s="11" t="s">
        <v>463</v>
      </c>
      <c r="S170" s="11" t="s">
        <v>463</v>
      </c>
      <c r="T170" s="11" t="s">
        <v>463</v>
      </c>
      <c r="U170" s="11" t="s">
        <v>705</v>
      </c>
      <c r="V170" s="11" t="s">
        <v>705</v>
      </c>
      <c r="W170" s="11"/>
      <c r="X170" s="11"/>
      <c r="Y170" s="11"/>
      <c r="Z170" s="11"/>
      <c r="AA170" s="11"/>
      <c r="AB170" s="11"/>
      <c r="AC170" s="11"/>
      <c r="AD170" s="11"/>
      <c r="AE170" s="8"/>
      <c r="AF170" s="12" t="s">
        <v>1277</v>
      </c>
      <c r="AG170" s="10" t="s">
        <v>461</v>
      </c>
      <c r="AH170" s="11" t="s">
        <v>461</v>
      </c>
      <c r="AI170" s="11" t="s">
        <v>461</v>
      </c>
      <c r="AJ170" s="11" t="s">
        <v>463</v>
      </c>
      <c r="AK170" s="11" t="s">
        <v>463</v>
      </c>
      <c r="AL170" s="11"/>
      <c r="AM170" s="11"/>
      <c r="AN170" s="11"/>
      <c r="AO170" s="11"/>
      <c r="AP170" s="11"/>
      <c r="AQ170" s="11"/>
      <c r="AR170" s="11"/>
      <c r="AS170" s="11"/>
      <c r="AT170" s="11"/>
      <c r="AU170" s="8"/>
      <c r="AV170" s="8"/>
      <c r="AW170" s="8"/>
      <c r="AX170" s="147" t="s">
        <v>1264</v>
      </c>
    </row>
    <row r="171" spans="1:50" x14ac:dyDescent="0.15">
      <c r="A171" s="10">
        <v>128</v>
      </c>
      <c r="B171" s="11">
        <v>22</v>
      </c>
      <c r="C171" s="11" t="s">
        <v>191</v>
      </c>
      <c r="D171" s="11">
        <v>302</v>
      </c>
      <c r="E171" s="44" t="s">
        <v>582</v>
      </c>
      <c r="F171" s="9" t="s">
        <v>265</v>
      </c>
      <c r="G171" s="10">
        <v>7</v>
      </c>
      <c r="H171" s="11" t="s">
        <v>79</v>
      </c>
      <c r="I171" s="11" t="s">
        <v>146</v>
      </c>
      <c r="J171" s="11">
        <v>36</v>
      </c>
      <c r="K171" s="11">
        <v>25</v>
      </c>
      <c r="L171" s="11"/>
      <c r="M171" s="8"/>
      <c r="N171" s="9"/>
      <c r="O171" s="475"/>
      <c r="P171" s="10" t="s">
        <v>461</v>
      </c>
      <c r="Q171" s="11" t="s">
        <v>463</v>
      </c>
      <c r="R171" s="11" t="s">
        <v>463</v>
      </c>
      <c r="S171" s="11" t="s">
        <v>463</v>
      </c>
      <c r="T171" s="11" t="s">
        <v>463</v>
      </c>
      <c r="U171" s="11" t="s">
        <v>705</v>
      </c>
      <c r="V171" s="11" t="s">
        <v>705</v>
      </c>
      <c r="W171" s="11"/>
      <c r="X171" s="11"/>
      <c r="Y171" s="11"/>
      <c r="Z171" s="11"/>
      <c r="AA171" s="11"/>
      <c r="AB171" s="11"/>
      <c r="AC171" s="11"/>
      <c r="AD171" s="11"/>
      <c r="AE171" s="8"/>
      <c r="AF171" s="12" t="s">
        <v>1277</v>
      </c>
      <c r="AG171" s="10" t="s">
        <v>461</v>
      </c>
      <c r="AH171" s="11" t="s">
        <v>461</v>
      </c>
      <c r="AI171" s="11" t="s">
        <v>461</v>
      </c>
      <c r="AJ171" s="11" t="s">
        <v>463</v>
      </c>
      <c r="AK171" s="11" t="s">
        <v>463</v>
      </c>
      <c r="AL171" s="11"/>
      <c r="AM171" s="11"/>
      <c r="AN171" s="11"/>
      <c r="AO171" s="11"/>
      <c r="AP171" s="11"/>
      <c r="AQ171" s="11"/>
      <c r="AR171" s="11"/>
      <c r="AS171" s="11"/>
      <c r="AT171" s="11"/>
      <c r="AU171" s="8"/>
      <c r="AV171" s="8"/>
      <c r="AW171" s="8"/>
      <c r="AX171" s="147" t="s">
        <v>1266</v>
      </c>
    </row>
    <row r="172" spans="1:50" x14ac:dyDescent="0.15">
      <c r="A172" s="10">
        <v>129</v>
      </c>
      <c r="B172" s="11">
        <v>22</v>
      </c>
      <c r="C172" s="11" t="s">
        <v>191</v>
      </c>
      <c r="D172" s="11">
        <v>304</v>
      </c>
      <c r="E172" s="44" t="s">
        <v>582</v>
      </c>
      <c r="F172" s="9" t="s">
        <v>266</v>
      </c>
      <c r="G172" s="10">
        <v>7</v>
      </c>
      <c r="H172" s="11" t="s">
        <v>79</v>
      </c>
      <c r="I172" s="11" t="s">
        <v>146</v>
      </c>
      <c r="J172" s="11">
        <v>36</v>
      </c>
      <c r="K172" s="11">
        <v>25</v>
      </c>
      <c r="L172" s="11"/>
      <c r="M172" s="8"/>
      <c r="N172" s="9"/>
      <c r="O172" s="475"/>
      <c r="P172" s="10" t="s">
        <v>461</v>
      </c>
      <c r="Q172" s="11" t="s">
        <v>463</v>
      </c>
      <c r="R172" s="11" t="s">
        <v>463</v>
      </c>
      <c r="S172" s="11" t="s">
        <v>463</v>
      </c>
      <c r="T172" s="11" t="s">
        <v>463</v>
      </c>
      <c r="U172" s="11" t="s">
        <v>705</v>
      </c>
      <c r="V172" s="11" t="s">
        <v>705</v>
      </c>
      <c r="W172" s="11"/>
      <c r="X172" s="11"/>
      <c r="Y172" s="11"/>
      <c r="Z172" s="11"/>
      <c r="AA172" s="11"/>
      <c r="AB172" s="11"/>
      <c r="AC172" s="11"/>
      <c r="AD172" s="11"/>
      <c r="AE172" s="8"/>
      <c r="AF172" s="12" t="s">
        <v>1277</v>
      </c>
      <c r="AG172" s="10" t="s">
        <v>461</v>
      </c>
      <c r="AH172" s="11" t="s">
        <v>461</v>
      </c>
      <c r="AI172" s="11" t="s">
        <v>461</v>
      </c>
      <c r="AJ172" s="11" t="s">
        <v>463</v>
      </c>
      <c r="AK172" s="11" t="s">
        <v>463</v>
      </c>
      <c r="AL172" s="11"/>
      <c r="AM172" s="11"/>
      <c r="AN172" s="11"/>
      <c r="AO172" s="11"/>
      <c r="AP172" s="11"/>
      <c r="AQ172" s="11"/>
      <c r="AR172" s="11"/>
      <c r="AS172" s="11"/>
      <c r="AT172" s="11"/>
      <c r="AU172" s="8"/>
      <c r="AV172" s="8"/>
      <c r="AW172" s="8"/>
      <c r="AX172" s="147" t="s">
        <v>1266</v>
      </c>
    </row>
    <row r="173" spans="1:50" x14ac:dyDescent="0.15">
      <c r="A173" s="10">
        <v>130</v>
      </c>
      <c r="B173" s="11">
        <v>22</v>
      </c>
      <c r="C173" s="11" t="s">
        <v>191</v>
      </c>
      <c r="D173" s="11">
        <v>305</v>
      </c>
      <c r="E173" s="44" t="s">
        <v>582</v>
      </c>
      <c r="F173" s="9" t="s">
        <v>267</v>
      </c>
      <c r="G173" s="10">
        <v>7</v>
      </c>
      <c r="H173" s="11" t="s">
        <v>79</v>
      </c>
      <c r="I173" s="11" t="s">
        <v>146</v>
      </c>
      <c r="J173" s="11">
        <v>34</v>
      </c>
      <c r="K173" s="11">
        <v>25</v>
      </c>
      <c r="L173" s="11"/>
      <c r="M173" s="8"/>
      <c r="N173" s="9"/>
      <c r="O173" s="475"/>
      <c r="P173" s="10" t="s">
        <v>461</v>
      </c>
      <c r="Q173" s="11" t="s">
        <v>463</v>
      </c>
      <c r="R173" s="11" t="s">
        <v>463</v>
      </c>
      <c r="S173" s="11" t="s">
        <v>463</v>
      </c>
      <c r="T173" s="11" t="s">
        <v>463</v>
      </c>
      <c r="U173" s="11" t="s">
        <v>705</v>
      </c>
      <c r="V173" s="11" t="s">
        <v>705</v>
      </c>
      <c r="W173" s="11"/>
      <c r="X173" s="11"/>
      <c r="Y173" s="11"/>
      <c r="Z173" s="11"/>
      <c r="AA173" s="11"/>
      <c r="AB173" s="11"/>
      <c r="AC173" s="11"/>
      <c r="AD173" s="11"/>
      <c r="AE173" s="8"/>
      <c r="AF173" s="12" t="s">
        <v>1277</v>
      </c>
      <c r="AG173" s="10" t="s">
        <v>461</v>
      </c>
      <c r="AH173" s="11" t="s">
        <v>461</v>
      </c>
      <c r="AI173" s="11" t="s">
        <v>461</v>
      </c>
      <c r="AJ173" s="11" t="s">
        <v>463</v>
      </c>
      <c r="AK173" s="11" t="s">
        <v>463</v>
      </c>
      <c r="AL173" s="11"/>
      <c r="AM173" s="11"/>
      <c r="AN173" s="11"/>
      <c r="AO173" s="11"/>
      <c r="AP173" s="11"/>
      <c r="AQ173" s="11"/>
      <c r="AR173" s="11"/>
      <c r="AS173" s="11"/>
      <c r="AT173" s="11"/>
      <c r="AU173" s="8"/>
      <c r="AV173" s="8"/>
      <c r="AW173" s="8"/>
      <c r="AX173" s="147" t="s">
        <v>1266</v>
      </c>
    </row>
    <row r="174" spans="1:50" x14ac:dyDescent="0.15">
      <c r="A174" s="10">
        <v>131</v>
      </c>
      <c r="B174" s="11">
        <v>22</v>
      </c>
      <c r="C174" s="11" t="s">
        <v>191</v>
      </c>
      <c r="D174" s="11">
        <v>306</v>
      </c>
      <c r="E174" s="44" t="s">
        <v>582</v>
      </c>
      <c r="F174" s="9" t="s">
        <v>268</v>
      </c>
      <c r="G174" s="10">
        <v>6</v>
      </c>
      <c r="H174" s="11" t="s">
        <v>79</v>
      </c>
      <c r="I174" s="11" t="s">
        <v>146</v>
      </c>
      <c r="J174" s="11">
        <v>34</v>
      </c>
      <c r="K174" s="11">
        <v>25</v>
      </c>
      <c r="L174" s="11"/>
      <c r="M174" s="8"/>
      <c r="N174" s="9"/>
      <c r="O174" s="475"/>
      <c r="P174" s="10" t="s">
        <v>461</v>
      </c>
      <c r="Q174" s="11" t="s">
        <v>463</v>
      </c>
      <c r="R174" s="11" t="s">
        <v>463</v>
      </c>
      <c r="S174" s="11" t="s">
        <v>463</v>
      </c>
      <c r="T174" s="11" t="s">
        <v>463</v>
      </c>
      <c r="U174" s="11" t="s">
        <v>705</v>
      </c>
      <c r="V174" s="11" t="s">
        <v>705</v>
      </c>
      <c r="W174" s="11"/>
      <c r="X174" s="11"/>
      <c r="Y174" s="11"/>
      <c r="Z174" s="11"/>
      <c r="AA174" s="11"/>
      <c r="AB174" s="11"/>
      <c r="AC174" s="11"/>
      <c r="AD174" s="11"/>
      <c r="AE174" s="8"/>
      <c r="AF174" s="12" t="s">
        <v>1277</v>
      </c>
      <c r="AG174" s="10" t="s">
        <v>461</v>
      </c>
      <c r="AH174" s="11" t="s">
        <v>461</v>
      </c>
      <c r="AI174" s="11" t="s">
        <v>461</v>
      </c>
      <c r="AJ174" s="11" t="s">
        <v>463</v>
      </c>
      <c r="AK174" s="11" t="s">
        <v>463</v>
      </c>
      <c r="AL174" s="11"/>
      <c r="AM174" s="11"/>
      <c r="AN174" s="11"/>
      <c r="AO174" s="11"/>
      <c r="AP174" s="11"/>
      <c r="AQ174" s="11"/>
      <c r="AR174" s="11"/>
      <c r="AS174" s="11"/>
      <c r="AT174" s="11"/>
      <c r="AU174" s="8"/>
      <c r="AV174" s="8"/>
      <c r="AW174" s="8"/>
      <c r="AX174" s="147" t="s">
        <v>1266</v>
      </c>
    </row>
    <row r="175" spans="1:50" x14ac:dyDescent="0.15">
      <c r="A175" s="10">
        <v>132</v>
      </c>
      <c r="B175" s="11">
        <v>22</v>
      </c>
      <c r="C175" s="11" t="s">
        <v>191</v>
      </c>
      <c r="D175" s="11">
        <v>306</v>
      </c>
      <c r="E175" s="44" t="s">
        <v>582</v>
      </c>
      <c r="F175" s="9" t="s">
        <v>269</v>
      </c>
      <c r="G175" s="10">
        <v>6</v>
      </c>
      <c r="H175" s="11" t="s">
        <v>79</v>
      </c>
      <c r="I175" s="11" t="s">
        <v>101</v>
      </c>
      <c r="J175" s="11">
        <v>34</v>
      </c>
      <c r="K175" s="11">
        <v>25</v>
      </c>
      <c r="L175" s="11"/>
      <c r="M175" s="8"/>
      <c r="N175" s="9"/>
      <c r="O175" s="475"/>
      <c r="P175" s="10" t="s">
        <v>461</v>
      </c>
      <c r="Q175" s="11" t="s">
        <v>463</v>
      </c>
      <c r="R175" s="11" t="s">
        <v>463</v>
      </c>
      <c r="S175" s="11" t="s">
        <v>463</v>
      </c>
      <c r="T175" s="11" t="s">
        <v>463</v>
      </c>
      <c r="U175" s="11" t="s">
        <v>705</v>
      </c>
      <c r="V175" s="11" t="s">
        <v>705</v>
      </c>
      <c r="W175" s="11"/>
      <c r="X175" s="11"/>
      <c r="Y175" s="11"/>
      <c r="Z175" s="11"/>
      <c r="AA175" s="11"/>
      <c r="AB175" s="11"/>
      <c r="AC175" s="11"/>
      <c r="AD175" s="11"/>
      <c r="AE175" s="8"/>
      <c r="AF175" s="12" t="s">
        <v>1277</v>
      </c>
      <c r="AG175" s="10" t="s">
        <v>461</v>
      </c>
      <c r="AH175" s="11" t="s">
        <v>461</v>
      </c>
      <c r="AI175" s="11" t="s">
        <v>461</v>
      </c>
      <c r="AJ175" s="11" t="s">
        <v>463</v>
      </c>
      <c r="AK175" s="11" t="s">
        <v>463</v>
      </c>
      <c r="AL175" s="11"/>
      <c r="AM175" s="11"/>
      <c r="AN175" s="11"/>
      <c r="AO175" s="11"/>
      <c r="AP175" s="11"/>
      <c r="AQ175" s="11"/>
      <c r="AR175" s="11"/>
      <c r="AS175" s="11"/>
      <c r="AT175" s="11"/>
      <c r="AU175" s="8"/>
      <c r="AV175" s="8"/>
      <c r="AW175" s="8"/>
      <c r="AX175" s="147" t="s">
        <v>1266</v>
      </c>
    </row>
    <row r="176" spans="1:50" x14ac:dyDescent="0.15">
      <c r="A176" s="10">
        <v>127</v>
      </c>
      <c r="B176" s="11">
        <v>22</v>
      </c>
      <c r="C176" s="11" t="s">
        <v>191</v>
      </c>
      <c r="D176" s="11">
        <v>310</v>
      </c>
      <c r="E176" s="44" t="s">
        <v>582</v>
      </c>
      <c r="F176" s="9" t="s">
        <v>270</v>
      </c>
      <c r="G176" s="10">
        <v>7</v>
      </c>
      <c r="H176" s="11" t="s">
        <v>79</v>
      </c>
      <c r="I176" s="11" t="s">
        <v>110</v>
      </c>
      <c r="J176" s="11">
        <v>36</v>
      </c>
      <c r="K176" s="11">
        <v>25</v>
      </c>
      <c r="L176" s="11"/>
      <c r="M176" s="8"/>
      <c r="N176" s="9"/>
      <c r="O176" s="475"/>
      <c r="P176" s="10" t="s">
        <v>461</v>
      </c>
      <c r="Q176" s="11" t="s">
        <v>463</v>
      </c>
      <c r="R176" s="11" t="s">
        <v>463</v>
      </c>
      <c r="S176" s="11" t="s">
        <v>463</v>
      </c>
      <c r="T176" s="11" t="s">
        <v>463</v>
      </c>
      <c r="U176" s="11" t="s">
        <v>705</v>
      </c>
      <c r="V176" s="11" t="s">
        <v>705</v>
      </c>
      <c r="W176" s="11"/>
      <c r="X176" s="11"/>
      <c r="Y176" s="11"/>
      <c r="Z176" s="11"/>
      <c r="AA176" s="11"/>
      <c r="AB176" s="11"/>
      <c r="AC176" s="11"/>
      <c r="AD176" s="11"/>
      <c r="AE176" s="8"/>
      <c r="AF176" s="12" t="s">
        <v>1277</v>
      </c>
      <c r="AG176" s="10" t="s">
        <v>461</v>
      </c>
      <c r="AH176" s="11" t="s">
        <v>461</v>
      </c>
      <c r="AI176" s="11" t="s">
        <v>461</v>
      </c>
      <c r="AJ176" s="11" t="s">
        <v>463</v>
      </c>
      <c r="AK176" s="11" t="s">
        <v>463</v>
      </c>
      <c r="AL176" s="11"/>
      <c r="AM176" s="11"/>
      <c r="AN176" s="11"/>
      <c r="AO176" s="11"/>
      <c r="AP176" s="11"/>
      <c r="AQ176" s="11"/>
      <c r="AR176" s="11"/>
      <c r="AS176" s="11"/>
      <c r="AT176" s="11"/>
      <c r="AU176" s="8"/>
      <c r="AV176" s="8"/>
      <c r="AW176" s="8"/>
      <c r="AX176" s="147" t="s">
        <v>1266</v>
      </c>
    </row>
    <row r="177" spans="1:50" x14ac:dyDescent="0.15">
      <c r="A177" s="10">
        <v>137</v>
      </c>
      <c r="B177" s="11">
        <v>22</v>
      </c>
      <c r="C177" s="11" t="s">
        <v>191</v>
      </c>
      <c r="D177" s="11">
        <v>325</v>
      </c>
      <c r="E177" s="44" t="s">
        <v>583</v>
      </c>
      <c r="F177" s="9" t="s">
        <v>271</v>
      </c>
      <c r="G177" s="10">
        <v>6</v>
      </c>
      <c r="H177" s="11" t="s">
        <v>79</v>
      </c>
      <c r="I177" s="11" t="s">
        <v>110</v>
      </c>
      <c r="J177" s="11">
        <v>34</v>
      </c>
      <c r="K177" s="11">
        <v>30</v>
      </c>
      <c r="L177" s="11"/>
      <c r="M177" s="8"/>
      <c r="N177" s="9"/>
      <c r="O177" s="475"/>
      <c r="P177" s="10" t="s">
        <v>461</v>
      </c>
      <c r="Q177" s="11" t="s">
        <v>463</v>
      </c>
      <c r="R177" s="11" t="s">
        <v>463</v>
      </c>
      <c r="S177" s="11" t="s">
        <v>463</v>
      </c>
      <c r="T177" s="11" t="s">
        <v>463</v>
      </c>
      <c r="U177" s="11" t="s">
        <v>705</v>
      </c>
      <c r="V177" s="11" t="s">
        <v>705</v>
      </c>
      <c r="W177" s="11"/>
      <c r="X177" s="11"/>
      <c r="Y177" s="11"/>
      <c r="Z177" s="11"/>
      <c r="AA177" s="11"/>
      <c r="AB177" s="11"/>
      <c r="AC177" s="11"/>
      <c r="AD177" s="11"/>
      <c r="AE177" s="8"/>
      <c r="AF177" s="12" t="s">
        <v>1277</v>
      </c>
      <c r="AG177" s="10" t="s">
        <v>461</v>
      </c>
      <c r="AH177" s="11" t="s">
        <v>461</v>
      </c>
      <c r="AI177" s="11" t="s">
        <v>461</v>
      </c>
      <c r="AJ177" s="11" t="s">
        <v>463</v>
      </c>
      <c r="AK177" s="11" t="s">
        <v>463</v>
      </c>
      <c r="AL177" s="11"/>
      <c r="AM177" s="11"/>
      <c r="AN177" s="11"/>
      <c r="AO177" s="11"/>
      <c r="AP177" s="11"/>
      <c r="AQ177" s="11"/>
      <c r="AR177" s="11"/>
      <c r="AS177" s="11"/>
      <c r="AT177" s="11"/>
      <c r="AU177" s="8"/>
      <c r="AV177" s="8"/>
      <c r="AW177" s="8"/>
      <c r="AX177" s="147" t="s">
        <v>1266</v>
      </c>
    </row>
    <row r="178" spans="1:50" x14ac:dyDescent="0.15">
      <c r="A178" s="10">
        <v>142</v>
      </c>
      <c r="B178" s="11">
        <v>22</v>
      </c>
      <c r="C178" s="11" t="s">
        <v>191</v>
      </c>
      <c r="D178" s="11">
        <v>341</v>
      </c>
      <c r="E178" s="44" t="s">
        <v>584</v>
      </c>
      <c r="F178" s="9" t="s">
        <v>272</v>
      </c>
      <c r="G178" s="10">
        <v>7</v>
      </c>
      <c r="H178" s="11" t="s">
        <v>79</v>
      </c>
      <c r="I178" s="11" t="s">
        <v>110</v>
      </c>
      <c r="J178" s="11">
        <v>34</v>
      </c>
      <c r="K178" s="11">
        <v>30</v>
      </c>
      <c r="L178" s="11"/>
      <c r="M178" s="8"/>
      <c r="N178" s="9"/>
      <c r="O178" s="475"/>
      <c r="P178" s="10" t="s">
        <v>461</v>
      </c>
      <c r="Q178" s="11" t="s">
        <v>463</v>
      </c>
      <c r="R178" s="11" t="s">
        <v>463</v>
      </c>
      <c r="S178" s="11" t="s">
        <v>463</v>
      </c>
      <c r="T178" s="11" t="s">
        <v>463</v>
      </c>
      <c r="U178" s="11" t="s">
        <v>705</v>
      </c>
      <c r="V178" s="11" t="s">
        <v>705</v>
      </c>
      <c r="W178" s="11"/>
      <c r="X178" s="11"/>
      <c r="Y178" s="11"/>
      <c r="Z178" s="11"/>
      <c r="AA178" s="11"/>
      <c r="AB178" s="11"/>
      <c r="AC178" s="11"/>
      <c r="AD178" s="11"/>
      <c r="AE178" s="8"/>
      <c r="AF178" s="12" t="s">
        <v>1277</v>
      </c>
      <c r="AG178" s="10" t="s">
        <v>461</v>
      </c>
      <c r="AH178" s="11" t="s">
        <v>461</v>
      </c>
      <c r="AI178" s="11" t="s">
        <v>461</v>
      </c>
      <c r="AJ178" s="11" t="s">
        <v>463</v>
      </c>
      <c r="AK178" s="11" t="s">
        <v>463</v>
      </c>
      <c r="AL178" s="11"/>
      <c r="AM178" s="11"/>
      <c r="AN178" s="11"/>
      <c r="AO178" s="11"/>
      <c r="AP178" s="11"/>
      <c r="AQ178" s="11"/>
      <c r="AR178" s="11"/>
      <c r="AS178" s="11"/>
      <c r="AT178" s="11"/>
      <c r="AU178" s="8"/>
      <c r="AV178" s="8"/>
      <c r="AW178" s="8"/>
      <c r="AX178" s="147" t="s">
        <v>1263</v>
      </c>
    </row>
    <row r="179" spans="1:50" x14ac:dyDescent="0.15">
      <c r="A179" s="10">
        <v>143</v>
      </c>
      <c r="B179" s="11">
        <v>22</v>
      </c>
      <c r="C179" s="11" t="s">
        <v>191</v>
      </c>
      <c r="D179" s="11">
        <v>342</v>
      </c>
      <c r="E179" s="44" t="s">
        <v>584</v>
      </c>
      <c r="F179" s="9" t="s">
        <v>273</v>
      </c>
      <c r="G179" s="10">
        <v>6</v>
      </c>
      <c r="H179" s="11" t="s">
        <v>79</v>
      </c>
      <c r="I179" s="11" t="s">
        <v>146</v>
      </c>
      <c r="J179" s="11">
        <v>34</v>
      </c>
      <c r="K179" s="11">
        <v>30</v>
      </c>
      <c r="L179" s="11"/>
      <c r="M179" s="8"/>
      <c r="N179" s="9"/>
      <c r="O179" s="475"/>
      <c r="P179" s="10" t="s">
        <v>461</v>
      </c>
      <c r="Q179" s="11" t="s">
        <v>463</v>
      </c>
      <c r="R179" s="11" t="s">
        <v>463</v>
      </c>
      <c r="S179" s="11" t="s">
        <v>463</v>
      </c>
      <c r="T179" s="11" t="s">
        <v>463</v>
      </c>
      <c r="U179" s="11" t="s">
        <v>705</v>
      </c>
      <c r="V179" s="11" t="s">
        <v>705</v>
      </c>
      <c r="W179" s="11"/>
      <c r="X179" s="11"/>
      <c r="Y179" s="11"/>
      <c r="Z179" s="11"/>
      <c r="AA179" s="11"/>
      <c r="AB179" s="11"/>
      <c r="AC179" s="11"/>
      <c r="AD179" s="11"/>
      <c r="AE179" s="8"/>
      <c r="AF179" s="12" t="s">
        <v>1277</v>
      </c>
      <c r="AG179" s="10" t="s">
        <v>461</v>
      </c>
      <c r="AH179" s="11" t="s">
        <v>461</v>
      </c>
      <c r="AI179" s="11" t="s">
        <v>461</v>
      </c>
      <c r="AJ179" s="11" t="s">
        <v>463</v>
      </c>
      <c r="AK179" s="11" t="s">
        <v>463</v>
      </c>
      <c r="AL179" s="11"/>
      <c r="AM179" s="11"/>
      <c r="AN179" s="11"/>
      <c r="AO179" s="11"/>
      <c r="AP179" s="11"/>
      <c r="AQ179" s="11"/>
      <c r="AR179" s="11"/>
      <c r="AS179" s="11"/>
      <c r="AT179" s="11"/>
      <c r="AU179" s="8"/>
      <c r="AV179" s="8"/>
      <c r="AW179" s="8"/>
      <c r="AX179" s="147" t="s">
        <v>1263</v>
      </c>
    </row>
    <row r="180" spans="1:50" x14ac:dyDescent="0.15">
      <c r="A180" s="10">
        <v>144</v>
      </c>
      <c r="B180" s="11">
        <v>22</v>
      </c>
      <c r="C180" s="11" t="s">
        <v>191</v>
      </c>
      <c r="D180" s="11">
        <v>344</v>
      </c>
      <c r="E180" s="44" t="s">
        <v>584</v>
      </c>
      <c r="F180" s="9" t="s">
        <v>274</v>
      </c>
      <c r="G180" s="10">
        <v>5</v>
      </c>
      <c r="H180" s="11" t="s">
        <v>89</v>
      </c>
      <c r="I180" s="11" t="s">
        <v>80</v>
      </c>
      <c r="J180" s="11">
        <v>34</v>
      </c>
      <c r="K180" s="11">
        <v>45</v>
      </c>
      <c r="L180" s="11"/>
      <c r="M180" s="8"/>
      <c r="N180" s="9"/>
      <c r="O180" s="475"/>
      <c r="P180" s="10" t="s">
        <v>461</v>
      </c>
      <c r="Q180" s="11" t="s">
        <v>463</v>
      </c>
      <c r="R180" s="11" t="s">
        <v>463</v>
      </c>
      <c r="S180" s="11" t="s">
        <v>463</v>
      </c>
      <c r="T180" s="11" t="s">
        <v>463</v>
      </c>
      <c r="U180" s="11" t="s">
        <v>705</v>
      </c>
      <c r="V180" s="11" t="s">
        <v>705</v>
      </c>
      <c r="W180" s="11"/>
      <c r="X180" s="11"/>
      <c r="Y180" s="11"/>
      <c r="Z180" s="11"/>
      <c r="AA180" s="11"/>
      <c r="AB180" s="11"/>
      <c r="AC180" s="11"/>
      <c r="AD180" s="11"/>
      <c r="AE180" s="8"/>
      <c r="AF180" s="12" t="s">
        <v>1277</v>
      </c>
      <c r="AG180" s="10" t="s">
        <v>461</v>
      </c>
      <c r="AH180" s="11" t="s">
        <v>461</v>
      </c>
      <c r="AI180" s="11" t="s">
        <v>461</v>
      </c>
      <c r="AJ180" s="11" t="s">
        <v>463</v>
      </c>
      <c r="AK180" s="11" t="s">
        <v>463</v>
      </c>
      <c r="AL180" s="11"/>
      <c r="AM180" s="11"/>
      <c r="AN180" s="11"/>
      <c r="AO180" s="11"/>
      <c r="AP180" s="11"/>
      <c r="AQ180" s="11"/>
      <c r="AR180" s="11"/>
      <c r="AS180" s="11"/>
      <c r="AT180" s="11"/>
      <c r="AU180" s="8"/>
      <c r="AV180" s="8"/>
      <c r="AW180" s="8"/>
      <c r="AX180" s="147" t="s">
        <v>1266</v>
      </c>
    </row>
    <row r="181" spans="1:50" x14ac:dyDescent="0.15">
      <c r="A181" s="10">
        <v>156</v>
      </c>
      <c r="B181" s="11">
        <v>22</v>
      </c>
      <c r="C181" s="11" t="s">
        <v>191</v>
      </c>
      <c r="D181" s="11">
        <v>424</v>
      </c>
      <c r="E181" s="44" t="s">
        <v>588</v>
      </c>
      <c r="F181" s="9" t="s">
        <v>275</v>
      </c>
      <c r="G181" s="10">
        <v>7</v>
      </c>
      <c r="H181" s="11" t="s">
        <v>79</v>
      </c>
      <c r="I181" s="11" t="s">
        <v>80</v>
      </c>
      <c r="J181" s="11">
        <v>32</v>
      </c>
      <c r="K181" s="11">
        <v>30</v>
      </c>
      <c r="L181" s="11"/>
      <c r="M181" s="8"/>
      <c r="N181" s="9"/>
      <c r="O181" s="475"/>
      <c r="P181" s="10" t="s">
        <v>461</v>
      </c>
      <c r="Q181" s="11" t="s">
        <v>463</v>
      </c>
      <c r="R181" s="11" t="s">
        <v>463</v>
      </c>
      <c r="S181" s="11" t="s">
        <v>463</v>
      </c>
      <c r="T181" s="11" t="s">
        <v>463</v>
      </c>
      <c r="U181" s="11" t="s">
        <v>705</v>
      </c>
      <c r="V181" s="11" t="s">
        <v>705</v>
      </c>
      <c r="W181" s="11"/>
      <c r="X181" s="11"/>
      <c r="Y181" s="11"/>
      <c r="Z181" s="11"/>
      <c r="AA181" s="11"/>
      <c r="AB181" s="11"/>
      <c r="AC181" s="11"/>
      <c r="AD181" s="11"/>
      <c r="AE181" s="8"/>
      <c r="AF181" s="12" t="s">
        <v>1277</v>
      </c>
      <c r="AG181" s="10" t="s">
        <v>461</v>
      </c>
      <c r="AH181" s="11" t="s">
        <v>461</v>
      </c>
      <c r="AI181" s="11" t="s">
        <v>461</v>
      </c>
      <c r="AJ181" s="11" t="s">
        <v>463</v>
      </c>
      <c r="AK181" s="11" t="s">
        <v>463</v>
      </c>
      <c r="AL181" s="11"/>
      <c r="AM181" s="11"/>
      <c r="AN181" s="11"/>
      <c r="AO181" s="11"/>
      <c r="AP181" s="11"/>
      <c r="AQ181" s="11"/>
      <c r="AR181" s="11"/>
      <c r="AS181" s="11"/>
      <c r="AT181" s="11"/>
      <c r="AU181" s="8"/>
      <c r="AV181" s="8"/>
      <c r="AW181" s="8"/>
      <c r="AX181" s="147" t="s">
        <v>1264</v>
      </c>
    </row>
    <row r="182" spans="1:50" x14ac:dyDescent="0.15">
      <c r="A182" s="10">
        <v>159</v>
      </c>
      <c r="B182" s="11">
        <v>22</v>
      </c>
      <c r="C182" s="11" t="s">
        <v>191</v>
      </c>
      <c r="D182" s="11">
        <v>429</v>
      </c>
      <c r="E182" s="44" t="s">
        <v>588</v>
      </c>
      <c r="F182" s="9" t="s">
        <v>276</v>
      </c>
      <c r="G182" s="10">
        <v>5</v>
      </c>
      <c r="H182" s="11" t="s">
        <v>79</v>
      </c>
      <c r="I182" s="11" t="s">
        <v>101</v>
      </c>
      <c r="J182" s="11"/>
      <c r="K182" s="11">
        <v>40</v>
      </c>
      <c r="L182" s="11"/>
      <c r="M182" s="8"/>
      <c r="N182" s="9"/>
      <c r="O182" s="475"/>
      <c r="P182" s="10" t="s">
        <v>461</v>
      </c>
      <c r="Q182" s="11" t="s">
        <v>463</v>
      </c>
      <c r="R182" s="11" t="s">
        <v>463</v>
      </c>
      <c r="S182" s="11" t="s">
        <v>463</v>
      </c>
      <c r="T182" s="11" t="s">
        <v>463</v>
      </c>
      <c r="U182" s="11" t="s">
        <v>705</v>
      </c>
      <c r="V182" s="11" t="s">
        <v>705</v>
      </c>
      <c r="W182" s="11"/>
      <c r="X182" s="11"/>
      <c r="Y182" s="11"/>
      <c r="Z182" s="11"/>
      <c r="AA182" s="11"/>
      <c r="AB182" s="11"/>
      <c r="AC182" s="11"/>
      <c r="AD182" s="11"/>
      <c r="AE182" s="8"/>
      <c r="AF182" s="12" t="s">
        <v>1277</v>
      </c>
      <c r="AG182" s="10" t="s">
        <v>461</v>
      </c>
      <c r="AH182" s="11" t="s">
        <v>461</v>
      </c>
      <c r="AI182" s="11" t="s">
        <v>461</v>
      </c>
      <c r="AJ182" s="11" t="s">
        <v>463</v>
      </c>
      <c r="AK182" s="11" t="s">
        <v>463</v>
      </c>
      <c r="AL182" s="11"/>
      <c r="AM182" s="11"/>
      <c r="AN182" s="11"/>
      <c r="AO182" s="11"/>
      <c r="AP182" s="11"/>
      <c r="AQ182" s="11"/>
      <c r="AR182" s="11"/>
      <c r="AS182" s="11"/>
      <c r="AT182" s="11"/>
      <c r="AU182" s="8"/>
      <c r="AV182" s="8"/>
      <c r="AW182" s="8"/>
      <c r="AX182" s="147" t="s">
        <v>1264</v>
      </c>
    </row>
    <row r="183" spans="1:50" x14ac:dyDescent="0.15">
      <c r="A183" s="10">
        <v>160</v>
      </c>
      <c r="B183" s="11">
        <v>22</v>
      </c>
      <c r="C183" s="11" t="s">
        <v>191</v>
      </c>
      <c r="D183" s="11">
        <v>429</v>
      </c>
      <c r="E183" s="44" t="s">
        <v>588</v>
      </c>
      <c r="F183" s="9" t="s">
        <v>277</v>
      </c>
      <c r="G183" s="10">
        <v>5</v>
      </c>
      <c r="H183" s="11" t="s">
        <v>79</v>
      </c>
      <c r="I183" s="11" t="s">
        <v>80</v>
      </c>
      <c r="J183" s="11"/>
      <c r="K183" s="11">
        <v>45</v>
      </c>
      <c r="L183" s="11"/>
      <c r="M183" s="8"/>
      <c r="N183" s="9"/>
      <c r="O183" s="475"/>
      <c r="P183" s="10" t="s">
        <v>461</v>
      </c>
      <c r="Q183" s="11" t="s">
        <v>463</v>
      </c>
      <c r="R183" s="11" t="s">
        <v>463</v>
      </c>
      <c r="S183" s="11" t="s">
        <v>463</v>
      </c>
      <c r="T183" s="11" t="s">
        <v>463</v>
      </c>
      <c r="U183" s="11" t="s">
        <v>705</v>
      </c>
      <c r="V183" s="11" t="s">
        <v>705</v>
      </c>
      <c r="W183" s="11"/>
      <c r="X183" s="11"/>
      <c r="Y183" s="11"/>
      <c r="Z183" s="11"/>
      <c r="AA183" s="11"/>
      <c r="AB183" s="11"/>
      <c r="AC183" s="11"/>
      <c r="AD183" s="11"/>
      <c r="AE183" s="8"/>
      <c r="AF183" s="12" t="s">
        <v>1277</v>
      </c>
      <c r="AG183" s="10" t="s">
        <v>461</v>
      </c>
      <c r="AH183" s="11" t="s">
        <v>461</v>
      </c>
      <c r="AI183" s="11" t="s">
        <v>461</v>
      </c>
      <c r="AJ183" s="11" t="s">
        <v>463</v>
      </c>
      <c r="AK183" s="11" t="s">
        <v>463</v>
      </c>
      <c r="AL183" s="11"/>
      <c r="AM183" s="11"/>
      <c r="AN183" s="11"/>
      <c r="AO183" s="11"/>
      <c r="AP183" s="11"/>
      <c r="AQ183" s="11"/>
      <c r="AR183" s="11"/>
      <c r="AS183" s="11"/>
      <c r="AT183" s="11"/>
      <c r="AU183" s="8"/>
      <c r="AV183" s="8"/>
      <c r="AW183" s="8"/>
      <c r="AX183" s="147" t="s">
        <v>1264</v>
      </c>
    </row>
    <row r="184" spans="1:50" ht="19.5" thickBot="1" x14ac:dyDescent="0.2">
      <c r="A184" s="10">
        <v>166</v>
      </c>
      <c r="B184" s="11">
        <v>22</v>
      </c>
      <c r="C184" s="11" t="s">
        <v>191</v>
      </c>
      <c r="D184" s="11">
        <v>461</v>
      </c>
      <c r="E184" s="44" t="s">
        <v>580</v>
      </c>
      <c r="F184" s="9" t="s">
        <v>278</v>
      </c>
      <c r="G184" s="10">
        <v>6</v>
      </c>
      <c r="H184" s="11" t="s">
        <v>89</v>
      </c>
      <c r="I184" s="11" t="s">
        <v>80</v>
      </c>
      <c r="J184" s="11"/>
      <c r="K184" s="11">
        <v>30</v>
      </c>
      <c r="L184" s="11"/>
      <c r="M184" s="8"/>
      <c r="N184" s="9"/>
      <c r="O184" s="475"/>
      <c r="P184" s="10" t="s">
        <v>461</v>
      </c>
      <c r="Q184" s="11" t="s">
        <v>463</v>
      </c>
      <c r="R184" s="11" t="s">
        <v>463</v>
      </c>
      <c r="S184" s="11" t="s">
        <v>463</v>
      </c>
      <c r="T184" s="11" t="s">
        <v>463</v>
      </c>
      <c r="U184" s="11" t="s">
        <v>705</v>
      </c>
      <c r="V184" s="11" t="s">
        <v>705</v>
      </c>
      <c r="W184" s="11"/>
      <c r="X184" s="11"/>
      <c r="Y184" s="11"/>
      <c r="Z184" s="11"/>
      <c r="AA184" s="11"/>
      <c r="AB184" s="11"/>
      <c r="AC184" s="11"/>
      <c r="AD184" s="11"/>
      <c r="AE184" s="8"/>
      <c r="AF184" s="12" t="s">
        <v>1277</v>
      </c>
      <c r="AG184" s="10" t="s">
        <v>461</v>
      </c>
      <c r="AH184" s="11" t="s">
        <v>461</v>
      </c>
      <c r="AI184" s="11" t="s">
        <v>461</v>
      </c>
      <c r="AJ184" s="11" t="s">
        <v>463</v>
      </c>
      <c r="AK184" s="11" t="s">
        <v>463</v>
      </c>
      <c r="AL184" s="11"/>
      <c r="AM184" s="11"/>
      <c r="AN184" s="11"/>
      <c r="AO184" s="11"/>
      <c r="AP184" s="11"/>
      <c r="AQ184" s="11"/>
      <c r="AR184" s="11"/>
      <c r="AS184" s="11"/>
      <c r="AT184" s="11"/>
      <c r="AU184" s="8"/>
      <c r="AV184" s="8"/>
      <c r="AW184" s="8"/>
      <c r="AX184" s="147" t="s">
        <v>1264</v>
      </c>
    </row>
    <row r="185" spans="1:50" s="8" customFormat="1" ht="19.5" thickTop="1" x14ac:dyDescent="0.15">
      <c r="A185" s="10">
        <v>182</v>
      </c>
      <c r="B185" s="18">
        <v>23</v>
      </c>
      <c r="C185" s="18" t="s">
        <v>279</v>
      </c>
      <c r="D185" s="18">
        <v>23</v>
      </c>
      <c r="E185" s="47"/>
      <c r="F185" s="65" t="s">
        <v>669</v>
      </c>
      <c r="G185" s="17"/>
      <c r="H185" s="18"/>
      <c r="I185" s="18"/>
      <c r="J185" s="18"/>
      <c r="K185" s="18"/>
      <c r="L185" s="18"/>
      <c r="M185" s="66" t="s">
        <v>530</v>
      </c>
      <c r="N185" s="67" t="s">
        <v>530</v>
      </c>
      <c r="O185" s="480"/>
      <c r="P185" s="17" t="s">
        <v>462</v>
      </c>
      <c r="Q185" s="18" t="s">
        <v>462</v>
      </c>
      <c r="R185" s="18" t="s">
        <v>464</v>
      </c>
      <c r="S185" s="18" t="s">
        <v>462</v>
      </c>
      <c r="T185" s="18" t="s">
        <v>462</v>
      </c>
      <c r="U185" s="18"/>
      <c r="V185" s="18"/>
      <c r="W185" s="18"/>
      <c r="X185" s="18"/>
      <c r="Y185" s="18"/>
      <c r="Z185" s="18"/>
      <c r="AA185" s="18"/>
      <c r="AB185" s="18"/>
      <c r="AC185" s="18"/>
      <c r="AD185" s="18"/>
      <c r="AE185" s="19"/>
      <c r="AF185" s="144" t="s">
        <v>1278</v>
      </c>
      <c r="AG185" s="17" t="s">
        <v>461</v>
      </c>
      <c r="AH185" s="18" t="s">
        <v>461</v>
      </c>
      <c r="AI185" s="18" t="s">
        <v>461</v>
      </c>
      <c r="AJ185" s="18" t="s">
        <v>461</v>
      </c>
      <c r="AK185" s="18" t="s">
        <v>461</v>
      </c>
      <c r="AL185" s="18"/>
      <c r="AM185" s="18"/>
      <c r="AN185" s="18"/>
      <c r="AO185" s="18"/>
      <c r="AP185" s="18"/>
      <c r="AQ185" s="18"/>
      <c r="AR185" s="18"/>
      <c r="AS185" s="18"/>
      <c r="AT185" s="18"/>
      <c r="AU185" s="19"/>
      <c r="AV185" s="19"/>
      <c r="AW185" s="19"/>
      <c r="AX185" s="134"/>
    </row>
    <row r="186" spans="1:50" x14ac:dyDescent="0.15">
      <c r="A186" s="10">
        <v>183</v>
      </c>
      <c r="B186" s="11">
        <v>23</v>
      </c>
      <c r="C186" s="11" t="s">
        <v>279</v>
      </c>
      <c r="D186" s="11">
        <v>100</v>
      </c>
      <c r="E186" s="45"/>
      <c r="F186" s="9" t="s">
        <v>280</v>
      </c>
      <c r="G186" s="10">
        <v>6</v>
      </c>
      <c r="H186" s="11" t="s">
        <v>79</v>
      </c>
      <c r="I186" s="11" t="s">
        <v>80</v>
      </c>
      <c r="J186" s="11">
        <v>34</v>
      </c>
      <c r="K186" s="11">
        <v>30</v>
      </c>
      <c r="L186" s="11"/>
      <c r="M186" s="11" t="s">
        <v>281</v>
      </c>
      <c r="N186" s="12" t="s">
        <v>281</v>
      </c>
      <c r="O186" s="476"/>
      <c r="P186" s="10" t="s">
        <v>462</v>
      </c>
      <c r="Q186" s="11" t="s">
        <v>462</v>
      </c>
      <c r="R186" s="11" t="s">
        <v>464</v>
      </c>
      <c r="S186" s="11" t="s">
        <v>462</v>
      </c>
      <c r="T186" s="11" t="s">
        <v>465</v>
      </c>
      <c r="U186" s="11" t="s">
        <v>705</v>
      </c>
      <c r="V186" s="11" t="s">
        <v>705</v>
      </c>
      <c r="W186" s="82" t="s">
        <v>696</v>
      </c>
      <c r="X186" s="11"/>
      <c r="Y186" s="11"/>
      <c r="Z186" s="11"/>
      <c r="AA186" s="11"/>
      <c r="AB186" s="11"/>
      <c r="AC186" s="11"/>
      <c r="AD186" s="11"/>
      <c r="AE186" s="8"/>
      <c r="AF186" s="12" t="s">
        <v>1279</v>
      </c>
      <c r="AG186" s="10" t="s">
        <v>461</v>
      </c>
      <c r="AH186" s="11" t="s">
        <v>461</v>
      </c>
      <c r="AI186" s="11" t="s">
        <v>461</v>
      </c>
      <c r="AJ186" s="11" t="s">
        <v>461</v>
      </c>
      <c r="AK186" s="11" t="s">
        <v>461</v>
      </c>
      <c r="AL186" s="11"/>
      <c r="AM186" s="11"/>
      <c r="AN186" s="92" t="s">
        <v>1211</v>
      </c>
      <c r="AO186" s="92" t="s">
        <v>1211</v>
      </c>
      <c r="AP186" s="92" t="s">
        <v>1211</v>
      </c>
      <c r="AQ186" s="92" t="s">
        <v>1211</v>
      </c>
      <c r="AR186" s="92" t="s">
        <v>1211</v>
      </c>
      <c r="AS186" s="92" t="s">
        <v>1211</v>
      </c>
      <c r="AT186" s="92" t="s">
        <v>1211</v>
      </c>
      <c r="AU186" s="8"/>
      <c r="AV186" s="8"/>
      <c r="AW186" s="8"/>
      <c r="AX186" s="142"/>
    </row>
    <row r="187" spans="1:50" x14ac:dyDescent="0.15">
      <c r="A187" s="10">
        <v>184</v>
      </c>
      <c r="B187" s="11">
        <v>23</v>
      </c>
      <c r="C187" s="11" t="s">
        <v>279</v>
      </c>
      <c r="D187" s="11">
        <v>201</v>
      </c>
      <c r="E187" s="45"/>
      <c r="F187" s="9" t="s">
        <v>282</v>
      </c>
      <c r="G187" s="10">
        <v>7</v>
      </c>
      <c r="H187" s="11" t="s">
        <v>79</v>
      </c>
      <c r="I187" s="11" t="s">
        <v>80</v>
      </c>
      <c r="J187" s="11">
        <v>32</v>
      </c>
      <c r="K187" s="43">
        <v>30</v>
      </c>
      <c r="L187" s="43"/>
      <c r="M187" s="11" t="s">
        <v>283</v>
      </c>
      <c r="N187" s="12" t="s">
        <v>283</v>
      </c>
      <c r="O187" s="476"/>
      <c r="P187" s="10" t="s">
        <v>461</v>
      </c>
      <c r="Q187" s="11" t="s">
        <v>461</v>
      </c>
      <c r="R187" s="11" t="s">
        <v>463</v>
      </c>
      <c r="S187" s="11" t="s">
        <v>461</v>
      </c>
      <c r="T187" s="11" t="s">
        <v>461</v>
      </c>
      <c r="U187" s="11" t="s">
        <v>705</v>
      </c>
      <c r="V187" s="11"/>
      <c r="W187" s="82" t="s">
        <v>708</v>
      </c>
      <c r="X187" s="11"/>
      <c r="Y187" s="11"/>
      <c r="Z187" s="11"/>
      <c r="AA187" s="11"/>
      <c r="AB187" s="11"/>
      <c r="AC187" s="11"/>
      <c r="AD187" s="11"/>
      <c r="AE187" s="8"/>
      <c r="AF187" s="12" t="s">
        <v>1279</v>
      </c>
      <c r="AG187" s="10" t="s">
        <v>461</v>
      </c>
      <c r="AH187" s="11" t="s">
        <v>461</v>
      </c>
      <c r="AI187" s="11" t="s">
        <v>461</v>
      </c>
      <c r="AJ187" s="11" t="s">
        <v>461</v>
      </c>
      <c r="AK187" s="11" t="s">
        <v>461</v>
      </c>
      <c r="AL187" s="11"/>
      <c r="AM187" s="11"/>
      <c r="AN187" s="11"/>
      <c r="AO187" s="11"/>
      <c r="AP187" s="11"/>
      <c r="AQ187" s="11"/>
      <c r="AR187" s="92" t="s">
        <v>1211</v>
      </c>
      <c r="AS187" s="92" t="s">
        <v>1211</v>
      </c>
      <c r="AT187" s="92" t="s">
        <v>1211</v>
      </c>
      <c r="AU187" s="8"/>
      <c r="AV187" s="8"/>
      <c r="AW187" s="8"/>
      <c r="AX187" s="142"/>
    </row>
    <row r="188" spans="1:50" x14ac:dyDescent="0.15">
      <c r="A188" s="10">
        <v>185</v>
      </c>
      <c r="B188" s="11">
        <v>23</v>
      </c>
      <c r="C188" s="11" t="s">
        <v>279</v>
      </c>
      <c r="D188" s="11">
        <v>202</v>
      </c>
      <c r="E188" s="45"/>
      <c r="F188" s="9" t="s">
        <v>284</v>
      </c>
      <c r="G188" s="10">
        <v>6</v>
      </c>
      <c r="H188" s="11" t="s">
        <v>79</v>
      </c>
      <c r="I188" s="11" t="s">
        <v>146</v>
      </c>
      <c r="J188" s="11">
        <v>34</v>
      </c>
      <c r="K188" s="11">
        <v>30</v>
      </c>
      <c r="L188" s="11"/>
      <c r="M188" s="11" t="s">
        <v>285</v>
      </c>
      <c r="N188" s="12" t="s">
        <v>285</v>
      </c>
      <c r="O188" s="476"/>
      <c r="P188" s="10" t="s">
        <v>461</v>
      </c>
      <c r="Q188" s="11" t="s">
        <v>461</v>
      </c>
      <c r="R188" s="11" t="s">
        <v>463</v>
      </c>
      <c r="S188" s="11" t="s">
        <v>461</v>
      </c>
      <c r="T188" s="11" t="s">
        <v>461</v>
      </c>
      <c r="U188" s="11" t="s">
        <v>705</v>
      </c>
      <c r="V188" s="11"/>
      <c r="W188" s="11"/>
      <c r="X188" s="11"/>
      <c r="Y188" s="11"/>
      <c r="Z188" s="11"/>
      <c r="AA188" s="11"/>
      <c r="AB188" s="11"/>
      <c r="AC188" s="11"/>
      <c r="AD188" s="11"/>
      <c r="AE188" s="8"/>
      <c r="AF188" s="12" t="s">
        <v>1279</v>
      </c>
      <c r="AG188" s="10" t="s">
        <v>461</v>
      </c>
      <c r="AH188" s="11" t="s">
        <v>461</v>
      </c>
      <c r="AI188" s="11" t="s">
        <v>461</v>
      </c>
      <c r="AJ188" s="11" t="s">
        <v>461</v>
      </c>
      <c r="AK188" s="11" t="s">
        <v>461</v>
      </c>
      <c r="AL188" s="11"/>
      <c r="AM188" s="11"/>
      <c r="AN188" s="11"/>
      <c r="AO188" s="11"/>
      <c r="AP188" s="92" t="s">
        <v>1211</v>
      </c>
      <c r="AQ188" s="92" t="s">
        <v>1211</v>
      </c>
      <c r="AR188" s="92" t="s">
        <v>1211</v>
      </c>
      <c r="AS188" s="92" t="s">
        <v>1211</v>
      </c>
      <c r="AT188" s="92" t="s">
        <v>1211</v>
      </c>
      <c r="AU188" s="8"/>
      <c r="AV188" s="8"/>
      <c r="AW188" s="8"/>
      <c r="AX188" s="142"/>
    </row>
    <row r="189" spans="1:50" x14ac:dyDescent="0.15">
      <c r="A189" s="10">
        <v>249</v>
      </c>
      <c r="B189" s="11">
        <v>23</v>
      </c>
      <c r="C189" s="11" t="s">
        <v>279</v>
      </c>
      <c r="D189" s="11">
        <v>202</v>
      </c>
      <c r="E189" s="44" t="s">
        <v>601</v>
      </c>
      <c r="F189" s="9" t="s">
        <v>286</v>
      </c>
      <c r="G189" s="10">
        <v>6</v>
      </c>
      <c r="H189" s="11" t="s">
        <v>79</v>
      </c>
      <c r="I189" s="11" t="s">
        <v>146</v>
      </c>
      <c r="J189" s="11">
        <v>32</v>
      </c>
      <c r="K189" s="11">
        <v>40</v>
      </c>
      <c r="L189" s="11"/>
      <c r="M189" s="11" t="s">
        <v>285</v>
      </c>
      <c r="N189" s="12" t="s">
        <v>285</v>
      </c>
      <c r="O189" s="476"/>
      <c r="P189" s="10" t="s">
        <v>461</v>
      </c>
      <c r="Q189" s="11" t="s">
        <v>461</v>
      </c>
      <c r="R189" s="11" t="s">
        <v>463</v>
      </c>
      <c r="S189" s="11" t="s">
        <v>461</v>
      </c>
      <c r="T189" s="11" t="s">
        <v>461</v>
      </c>
      <c r="U189" s="11" t="s">
        <v>705</v>
      </c>
      <c r="V189" s="11"/>
      <c r="W189" s="11"/>
      <c r="X189" s="11"/>
      <c r="Y189" s="11"/>
      <c r="Z189" s="11"/>
      <c r="AA189" s="11"/>
      <c r="AB189" s="11"/>
      <c r="AC189" s="11"/>
      <c r="AD189" s="11"/>
      <c r="AE189" s="8"/>
      <c r="AF189" s="12" t="s">
        <v>1279</v>
      </c>
      <c r="AG189" s="10" t="s">
        <v>461</v>
      </c>
      <c r="AH189" s="11" t="s">
        <v>461</v>
      </c>
      <c r="AI189" s="11" t="s">
        <v>461</v>
      </c>
      <c r="AJ189" s="11" t="s">
        <v>461</v>
      </c>
      <c r="AK189" s="11" t="s">
        <v>461</v>
      </c>
      <c r="AL189" s="11"/>
      <c r="AM189" s="11"/>
      <c r="AN189" s="11"/>
      <c r="AO189" s="11"/>
      <c r="AP189" s="92" t="s">
        <v>1211</v>
      </c>
      <c r="AQ189" s="92" t="s">
        <v>1211</v>
      </c>
      <c r="AR189" s="92" t="s">
        <v>1211</v>
      </c>
      <c r="AS189" s="92" t="s">
        <v>1211</v>
      </c>
      <c r="AT189" s="92" t="s">
        <v>1211</v>
      </c>
      <c r="AU189" s="8"/>
      <c r="AV189" s="8"/>
      <c r="AW189" s="8"/>
      <c r="AX189" s="142"/>
    </row>
    <row r="190" spans="1:50" x14ac:dyDescent="0.15">
      <c r="A190" s="10">
        <v>186</v>
      </c>
      <c r="B190" s="11">
        <v>23</v>
      </c>
      <c r="C190" s="11" t="s">
        <v>279</v>
      </c>
      <c r="D190" s="11">
        <v>203</v>
      </c>
      <c r="E190" s="45"/>
      <c r="F190" s="9" t="s">
        <v>287</v>
      </c>
      <c r="G190" s="10">
        <v>6</v>
      </c>
      <c r="H190" s="11" t="s">
        <v>79</v>
      </c>
      <c r="I190" s="11" t="s">
        <v>80</v>
      </c>
      <c r="J190" s="11">
        <v>34</v>
      </c>
      <c r="K190" s="11">
        <v>30</v>
      </c>
      <c r="L190" s="11"/>
      <c r="M190" s="11" t="s">
        <v>288</v>
      </c>
      <c r="N190" s="12" t="s">
        <v>288</v>
      </c>
      <c r="O190" s="476"/>
      <c r="P190" s="10" t="s">
        <v>461</v>
      </c>
      <c r="Q190" s="11" t="s">
        <v>461</v>
      </c>
      <c r="R190" s="11" t="s">
        <v>463</v>
      </c>
      <c r="S190" s="11" t="s">
        <v>461</v>
      </c>
      <c r="T190" s="11" t="s">
        <v>461</v>
      </c>
      <c r="U190" s="11" t="s">
        <v>705</v>
      </c>
      <c r="V190" s="11"/>
      <c r="W190" s="11"/>
      <c r="X190" s="82" t="s">
        <v>706</v>
      </c>
      <c r="Y190" s="82"/>
      <c r="Z190" s="11"/>
      <c r="AA190" s="11"/>
      <c r="AB190" s="11"/>
      <c r="AC190" s="11"/>
      <c r="AD190" s="11"/>
      <c r="AE190" s="8"/>
      <c r="AF190" s="12" t="s">
        <v>1279</v>
      </c>
      <c r="AG190" s="10" t="s">
        <v>461</v>
      </c>
      <c r="AH190" s="11" t="s">
        <v>461</v>
      </c>
      <c r="AI190" s="11" t="s">
        <v>461</v>
      </c>
      <c r="AJ190" s="11" t="s">
        <v>461</v>
      </c>
      <c r="AK190" s="11" t="s">
        <v>461</v>
      </c>
      <c r="AL190" s="11"/>
      <c r="AM190" s="11"/>
      <c r="AN190" s="11"/>
      <c r="AO190" s="11"/>
      <c r="AP190" s="92"/>
      <c r="AQ190" s="92" t="s">
        <v>1211</v>
      </c>
      <c r="AR190" s="92" t="s">
        <v>1211</v>
      </c>
      <c r="AS190" s="92"/>
      <c r="AT190" s="92" t="s">
        <v>1211</v>
      </c>
      <c r="AU190" s="8"/>
      <c r="AV190" s="8"/>
      <c r="AW190" s="8"/>
      <c r="AX190" s="142"/>
    </row>
    <row r="191" spans="1:50" x14ac:dyDescent="0.15">
      <c r="A191" s="10">
        <v>201</v>
      </c>
      <c r="B191" s="11">
        <v>23</v>
      </c>
      <c r="C191" s="11" t="s">
        <v>279</v>
      </c>
      <c r="D191" s="11">
        <v>203</v>
      </c>
      <c r="E191" s="45"/>
      <c r="F191" s="9" t="s">
        <v>289</v>
      </c>
      <c r="G191" s="10">
        <v>6</v>
      </c>
      <c r="H191" s="11" t="s">
        <v>79</v>
      </c>
      <c r="I191" s="11" t="s">
        <v>80</v>
      </c>
      <c r="J191" s="11">
        <v>34</v>
      </c>
      <c r="K191" s="11">
        <v>30</v>
      </c>
      <c r="L191" s="11"/>
      <c r="M191" s="11" t="s">
        <v>288</v>
      </c>
      <c r="N191" s="12" t="s">
        <v>288</v>
      </c>
      <c r="O191" s="476"/>
      <c r="P191" s="10" t="s">
        <v>461</v>
      </c>
      <c r="Q191" s="11" t="s">
        <v>461</v>
      </c>
      <c r="R191" s="11" t="s">
        <v>463</v>
      </c>
      <c r="S191" s="11" t="s">
        <v>461</v>
      </c>
      <c r="T191" s="11" t="s">
        <v>461</v>
      </c>
      <c r="U191" s="11" t="s">
        <v>705</v>
      </c>
      <c r="V191" s="11"/>
      <c r="W191" s="11"/>
      <c r="X191" s="82" t="s">
        <v>706</v>
      </c>
      <c r="Y191" s="82"/>
      <c r="Z191" s="11"/>
      <c r="AA191" s="11"/>
      <c r="AB191" s="11"/>
      <c r="AC191" s="11"/>
      <c r="AD191" s="11"/>
      <c r="AE191" s="8"/>
      <c r="AF191" s="12" t="s">
        <v>1279</v>
      </c>
      <c r="AG191" s="10" t="s">
        <v>461</v>
      </c>
      <c r="AH191" s="11" t="s">
        <v>461</v>
      </c>
      <c r="AI191" s="11" t="s">
        <v>461</v>
      </c>
      <c r="AJ191" s="11" t="s">
        <v>461</v>
      </c>
      <c r="AK191" s="11" t="s">
        <v>461</v>
      </c>
      <c r="AL191" s="11"/>
      <c r="AM191" s="11"/>
      <c r="AN191" s="11"/>
      <c r="AO191" s="11"/>
      <c r="AP191" s="92"/>
      <c r="AQ191" s="92" t="s">
        <v>1211</v>
      </c>
      <c r="AR191" s="92" t="s">
        <v>1211</v>
      </c>
      <c r="AS191" s="92"/>
      <c r="AT191" s="92" t="s">
        <v>1211</v>
      </c>
      <c r="AU191" s="8"/>
      <c r="AV191" s="8"/>
      <c r="AW191" s="8"/>
      <c r="AX191" s="142"/>
    </row>
    <row r="192" spans="1:50" x14ac:dyDescent="0.15">
      <c r="A192" s="10">
        <v>225</v>
      </c>
      <c r="B192" s="11">
        <v>23</v>
      </c>
      <c r="C192" s="11" t="s">
        <v>279</v>
      </c>
      <c r="D192" s="11">
        <v>203</v>
      </c>
      <c r="E192" s="44" t="s">
        <v>596</v>
      </c>
      <c r="F192" s="9" t="s">
        <v>290</v>
      </c>
      <c r="G192" s="10">
        <v>6</v>
      </c>
      <c r="H192" s="11" t="s">
        <v>79</v>
      </c>
      <c r="I192" s="11" t="s">
        <v>80</v>
      </c>
      <c r="J192" s="11">
        <v>34</v>
      </c>
      <c r="K192" s="11">
        <v>30</v>
      </c>
      <c r="L192" s="11"/>
      <c r="M192" s="11" t="s">
        <v>288</v>
      </c>
      <c r="N192" s="12" t="s">
        <v>288</v>
      </c>
      <c r="O192" s="476"/>
      <c r="P192" s="10" t="s">
        <v>461</v>
      </c>
      <c r="Q192" s="11" t="s">
        <v>461</v>
      </c>
      <c r="R192" s="11" t="s">
        <v>463</v>
      </c>
      <c r="S192" s="11" t="s">
        <v>461</v>
      </c>
      <c r="T192" s="11" t="s">
        <v>461</v>
      </c>
      <c r="U192" s="11" t="s">
        <v>705</v>
      </c>
      <c r="V192" s="11"/>
      <c r="W192" s="11"/>
      <c r="X192" s="82" t="s">
        <v>706</v>
      </c>
      <c r="Y192" s="82"/>
      <c r="Z192" s="11"/>
      <c r="AA192" s="11"/>
      <c r="AB192" s="11"/>
      <c r="AC192" s="11"/>
      <c r="AD192" s="11"/>
      <c r="AE192" s="8"/>
      <c r="AF192" s="12" t="s">
        <v>1279</v>
      </c>
      <c r="AG192" s="10" t="s">
        <v>461</v>
      </c>
      <c r="AH192" s="11" t="s">
        <v>461</v>
      </c>
      <c r="AI192" s="11" t="s">
        <v>461</v>
      </c>
      <c r="AJ192" s="11" t="s">
        <v>461</v>
      </c>
      <c r="AK192" s="11" t="s">
        <v>461</v>
      </c>
      <c r="AL192" s="11"/>
      <c r="AM192" s="11"/>
      <c r="AN192" s="11"/>
      <c r="AO192" s="11"/>
      <c r="AP192" s="92"/>
      <c r="AQ192" s="92" t="s">
        <v>1211</v>
      </c>
      <c r="AR192" s="92" t="s">
        <v>1211</v>
      </c>
      <c r="AS192" s="92"/>
      <c r="AT192" s="92" t="s">
        <v>1211</v>
      </c>
      <c r="AU192" s="8"/>
      <c r="AV192" s="8"/>
      <c r="AW192" s="8"/>
      <c r="AX192" s="142"/>
    </row>
    <row r="193" spans="1:50" x14ac:dyDescent="0.15">
      <c r="A193" s="10">
        <v>187</v>
      </c>
      <c r="B193" s="11">
        <v>23</v>
      </c>
      <c r="C193" s="11" t="s">
        <v>279</v>
      </c>
      <c r="D193" s="11">
        <v>204</v>
      </c>
      <c r="E193" s="45"/>
      <c r="F193" s="9" t="s">
        <v>291</v>
      </c>
      <c r="G193" s="10">
        <v>6</v>
      </c>
      <c r="H193" s="11" t="s">
        <v>79</v>
      </c>
      <c r="I193" s="11" t="s">
        <v>146</v>
      </c>
      <c r="J193" s="11">
        <v>32</v>
      </c>
      <c r="K193" s="11">
        <v>35</v>
      </c>
      <c r="L193" s="11"/>
      <c r="M193" s="8"/>
      <c r="N193" s="12" t="s">
        <v>292</v>
      </c>
      <c r="O193" s="476"/>
      <c r="P193" s="10" t="s">
        <v>461</v>
      </c>
      <c r="Q193" s="11" t="s">
        <v>461</v>
      </c>
      <c r="R193" s="11" t="s">
        <v>463</v>
      </c>
      <c r="S193" s="11" t="s">
        <v>461</v>
      </c>
      <c r="T193" s="11" t="s">
        <v>461</v>
      </c>
      <c r="U193" s="11" t="s">
        <v>705</v>
      </c>
      <c r="V193" s="11" t="s">
        <v>705</v>
      </c>
      <c r="W193" s="11" t="s">
        <v>705</v>
      </c>
      <c r="X193" s="11"/>
      <c r="Y193" s="11"/>
      <c r="Z193" s="11"/>
      <c r="AA193" s="11"/>
      <c r="AB193" s="11"/>
      <c r="AC193" s="11"/>
      <c r="AD193" s="11"/>
      <c r="AE193" s="8"/>
      <c r="AF193" s="12" t="s">
        <v>1279</v>
      </c>
      <c r="AG193" s="10" t="s">
        <v>461</v>
      </c>
      <c r="AH193" s="11" t="s">
        <v>461</v>
      </c>
      <c r="AI193" s="11" t="s">
        <v>461</v>
      </c>
      <c r="AJ193" s="11" t="s">
        <v>461</v>
      </c>
      <c r="AK193" s="11" t="s">
        <v>461</v>
      </c>
      <c r="AL193" s="11"/>
      <c r="AM193" s="11"/>
      <c r="AN193" s="11"/>
      <c r="AO193" s="11"/>
      <c r="AP193" s="11"/>
      <c r="AQ193" s="92" t="s">
        <v>1211</v>
      </c>
      <c r="AR193" s="92" t="s">
        <v>1211</v>
      </c>
      <c r="AS193" s="11"/>
      <c r="AT193" s="92" t="s">
        <v>1211</v>
      </c>
      <c r="AU193" s="8"/>
      <c r="AV193" s="8"/>
      <c r="AW193" s="8"/>
      <c r="AX193" s="142"/>
    </row>
    <row r="194" spans="1:50" x14ac:dyDescent="0.15">
      <c r="A194" s="10">
        <v>188</v>
      </c>
      <c r="B194" s="11">
        <v>23</v>
      </c>
      <c r="C194" s="11" t="s">
        <v>279</v>
      </c>
      <c r="D194" s="11">
        <v>205</v>
      </c>
      <c r="E194" s="45"/>
      <c r="F194" s="9" t="s">
        <v>293</v>
      </c>
      <c r="G194" s="10">
        <v>6</v>
      </c>
      <c r="H194" s="11" t="s">
        <v>79</v>
      </c>
      <c r="I194" s="11" t="s">
        <v>80</v>
      </c>
      <c r="J194" s="11">
        <v>34</v>
      </c>
      <c r="K194" s="11">
        <v>30</v>
      </c>
      <c r="L194" s="11"/>
      <c r="M194" s="8"/>
      <c r="N194" s="12" t="s">
        <v>294</v>
      </c>
      <c r="O194" s="476"/>
      <c r="P194" s="10" t="s">
        <v>461</v>
      </c>
      <c r="Q194" s="11" t="s">
        <v>461</v>
      </c>
      <c r="R194" s="11" t="s">
        <v>463</v>
      </c>
      <c r="S194" s="11" t="s">
        <v>461</v>
      </c>
      <c r="T194" s="11" t="s">
        <v>461</v>
      </c>
      <c r="U194" s="11" t="s">
        <v>705</v>
      </c>
      <c r="V194" s="82" t="s">
        <v>706</v>
      </c>
      <c r="W194" s="82" t="s">
        <v>696</v>
      </c>
      <c r="X194" s="11"/>
      <c r="Y194" s="11"/>
      <c r="Z194" s="11"/>
      <c r="AA194" s="11"/>
      <c r="AB194" s="11"/>
      <c r="AC194" s="11"/>
      <c r="AD194" s="11"/>
      <c r="AE194" s="8"/>
      <c r="AF194" s="12" t="s">
        <v>1279</v>
      </c>
      <c r="AG194" s="10" t="s">
        <v>461</v>
      </c>
      <c r="AH194" s="11" t="s">
        <v>461</v>
      </c>
      <c r="AI194" s="11" t="s">
        <v>461</v>
      </c>
      <c r="AJ194" s="11" t="s">
        <v>461</v>
      </c>
      <c r="AK194" s="11" t="s">
        <v>461</v>
      </c>
      <c r="AL194" s="11"/>
      <c r="AM194" s="11"/>
      <c r="AN194" s="11"/>
      <c r="AO194" s="11"/>
      <c r="AP194" s="11"/>
      <c r="AQ194" s="92" t="s">
        <v>1211</v>
      </c>
      <c r="AR194" s="92" t="s">
        <v>1211</v>
      </c>
      <c r="AS194" s="92" t="s">
        <v>1211</v>
      </c>
      <c r="AT194" s="92" t="s">
        <v>1211</v>
      </c>
      <c r="AU194" s="8"/>
      <c r="AV194" s="8"/>
      <c r="AW194" s="8"/>
      <c r="AX194" s="142"/>
    </row>
    <row r="195" spans="1:50" x14ac:dyDescent="0.15">
      <c r="A195" s="10">
        <v>189</v>
      </c>
      <c r="B195" s="11">
        <v>23</v>
      </c>
      <c r="C195" s="11" t="s">
        <v>279</v>
      </c>
      <c r="D195" s="11">
        <v>206</v>
      </c>
      <c r="E195" s="45"/>
      <c r="F195" s="9" t="s">
        <v>295</v>
      </c>
      <c r="G195" s="10">
        <v>6</v>
      </c>
      <c r="H195" s="11" t="s">
        <v>79</v>
      </c>
      <c r="I195" s="11" t="s">
        <v>146</v>
      </c>
      <c r="J195" s="11">
        <v>32</v>
      </c>
      <c r="K195" s="11">
        <v>30</v>
      </c>
      <c r="L195" s="11"/>
      <c r="M195" s="11" t="s">
        <v>296</v>
      </c>
      <c r="N195" s="12" t="s">
        <v>296</v>
      </c>
      <c r="O195" s="476"/>
      <c r="P195" s="10" t="s">
        <v>461</v>
      </c>
      <c r="Q195" s="11" t="s">
        <v>461</v>
      </c>
      <c r="R195" s="11" t="s">
        <v>463</v>
      </c>
      <c r="S195" s="11" t="s">
        <v>461</v>
      </c>
      <c r="T195" s="11" t="s">
        <v>461</v>
      </c>
      <c r="U195" s="11" t="s">
        <v>705</v>
      </c>
      <c r="V195" s="11" t="s">
        <v>705</v>
      </c>
      <c r="W195" s="82" t="s">
        <v>696</v>
      </c>
      <c r="X195" s="82" t="s">
        <v>706</v>
      </c>
      <c r="Y195" s="82"/>
      <c r="Z195" s="11"/>
      <c r="AA195" s="11"/>
      <c r="AB195" s="11"/>
      <c r="AC195" s="11"/>
      <c r="AD195" s="11"/>
      <c r="AE195" s="8"/>
      <c r="AF195" s="12" t="s">
        <v>1279</v>
      </c>
      <c r="AG195" s="10" t="s">
        <v>461</v>
      </c>
      <c r="AH195" s="11" t="s">
        <v>461</v>
      </c>
      <c r="AI195" s="11" t="s">
        <v>461</v>
      </c>
      <c r="AJ195" s="11" t="s">
        <v>461</v>
      </c>
      <c r="AK195" s="11" t="s">
        <v>461</v>
      </c>
      <c r="AL195" s="11"/>
      <c r="AM195" s="11"/>
      <c r="AN195" s="92" t="s">
        <v>1211</v>
      </c>
      <c r="AO195" s="11"/>
      <c r="AP195" s="92" t="s">
        <v>1211</v>
      </c>
      <c r="AQ195" s="92" t="s">
        <v>1211</v>
      </c>
      <c r="AR195" s="92" t="s">
        <v>1211</v>
      </c>
      <c r="AS195" s="11"/>
      <c r="AT195" s="92" t="s">
        <v>1211</v>
      </c>
      <c r="AU195" s="8"/>
      <c r="AV195" s="8"/>
      <c r="AW195" s="8"/>
      <c r="AX195" s="142"/>
    </row>
    <row r="196" spans="1:50" x14ac:dyDescent="0.15">
      <c r="A196" s="10">
        <v>190</v>
      </c>
      <c r="B196" s="11">
        <v>23</v>
      </c>
      <c r="C196" s="11" t="s">
        <v>279</v>
      </c>
      <c r="D196" s="11">
        <v>207</v>
      </c>
      <c r="E196" s="45"/>
      <c r="F196" s="9" t="s">
        <v>297</v>
      </c>
      <c r="G196" s="10">
        <v>6</v>
      </c>
      <c r="H196" s="11" t="s">
        <v>79</v>
      </c>
      <c r="I196" s="11" t="s">
        <v>146</v>
      </c>
      <c r="J196" s="11">
        <v>32</v>
      </c>
      <c r="K196" s="11">
        <v>30</v>
      </c>
      <c r="L196" s="11"/>
      <c r="M196" s="8"/>
      <c r="N196" s="12" t="s">
        <v>298</v>
      </c>
      <c r="O196" s="476"/>
      <c r="P196" s="10" t="s">
        <v>461</v>
      </c>
      <c r="Q196" s="11" t="s">
        <v>461</v>
      </c>
      <c r="R196" s="11" t="s">
        <v>463</v>
      </c>
      <c r="S196" s="11" t="s">
        <v>461</v>
      </c>
      <c r="T196" s="11" t="s">
        <v>461</v>
      </c>
      <c r="U196" s="11" t="s">
        <v>705</v>
      </c>
      <c r="V196" s="11"/>
      <c r="W196" s="82" t="s">
        <v>696</v>
      </c>
      <c r="X196" s="11"/>
      <c r="Y196" s="11"/>
      <c r="Z196" s="11"/>
      <c r="AA196" s="11"/>
      <c r="AB196" s="11"/>
      <c r="AC196" s="11"/>
      <c r="AD196" s="11"/>
      <c r="AE196" s="8"/>
      <c r="AF196" s="12" t="s">
        <v>1279</v>
      </c>
      <c r="AG196" s="10" t="s">
        <v>461</v>
      </c>
      <c r="AH196" s="11" t="s">
        <v>461</v>
      </c>
      <c r="AI196" s="11" t="s">
        <v>461</v>
      </c>
      <c r="AJ196" s="11" t="s">
        <v>461</v>
      </c>
      <c r="AK196" s="11" t="s">
        <v>461</v>
      </c>
      <c r="AL196" s="11"/>
      <c r="AM196" s="11"/>
      <c r="AN196" s="11"/>
      <c r="AO196" s="11"/>
      <c r="AP196" s="11"/>
      <c r="AQ196" s="11"/>
      <c r="AR196" s="92" t="s">
        <v>1211</v>
      </c>
      <c r="AS196" s="11"/>
      <c r="AT196" s="92" t="s">
        <v>1211</v>
      </c>
      <c r="AU196" s="8"/>
      <c r="AV196" s="8"/>
      <c r="AW196" s="8"/>
      <c r="AX196" s="142"/>
    </row>
    <row r="197" spans="1:50" x14ac:dyDescent="0.15">
      <c r="A197" s="10">
        <v>264</v>
      </c>
      <c r="B197" s="11">
        <v>23</v>
      </c>
      <c r="C197" s="11" t="s">
        <v>279</v>
      </c>
      <c r="D197" s="11">
        <v>207</v>
      </c>
      <c r="E197" s="44" t="s">
        <v>606</v>
      </c>
      <c r="F197" s="9" t="s">
        <v>299</v>
      </c>
      <c r="G197" s="10">
        <v>6</v>
      </c>
      <c r="H197" s="11" t="s">
        <v>79</v>
      </c>
      <c r="I197" s="11" t="s">
        <v>146</v>
      </c>
      <c r="J197" s="11">
        <v>32</v>
      </c>
      <c r="K197" s="11">
        <v>30</v>
      </c>
      <c r="L197" s="11"/>
      <c r="M197" s="8"/>
      <c r="N197" s="12" t="s">
        <v>298</v>
      </c>
      <c r="O197" s="476"/>
      <c r="P197" s="10" t="s">
        <v>461</v>
      </c>
      <c r="Q197" s="11" t="s">
        <v>461</v>
      </c>
      <c r="R197" s="11" t="s">
        <v>463</v>
      </c>
      <c r="S197" s="11" t="s">
        <v>461</v>
      </c>
      <c r="T197" s="11" t="s">
        <v>461</v>
      </c>
      <c r="U197" s="11" t="s">
        <v>705</v>
      </c>
      <c r="V197" s="11"/>
      <c r="W197" s="82" t="s">
        <v>696</v>
      </c>
      <c r="X197" s="11"/>
      <c r="Y197" s="11"/>
      <c r="Z197" s="11"/>
      <c r="AA197" s="11"/>
      <c r="AB197" s="11"/>
      <c r="AC197" s="11"/>
      <c r="AD197" s="11"/>
      <c r="AE197" s="8"/>
      <c r="AF197" s="12" t="s">
        <v>1279</v>
      </c>
      <c r="AG197" s="10" t="s">
        <v>461</v>
      </c>
      <c r="AH197" s="11" t="s">
        <v>461</v>
      </c>
      <c r="AI197" s="11" t="s">
        <v>461</v>
      </c>
      <c r="AJ197" s="11" t="s">
        <v>461</v>
      </c>
      <c r="AK197" s="11" t="s">
        <v>461</v>
      </c>
      <c r="AL197" s="11"/>
      <c r="AM197" s="11"/>
      <c r="AN197" s="11"/>
      <c r="AO197" s="11"/>
      <c r="AP197" s="11"/>
      <c r="AQ197" s="11"/>
      <c r="AR197" s="92" t="s">
        <v>1211</v>
      </c>
      <c r="AS197" s="11"/>
      <c r="AT197" s="92" t="s">
        <v>1211</v>
      </c>
      <c r="AU197" s="8"/>
      <c r="AV197" s="8"/>
      <c r="AW197" s="8"/>
      <c r="AX197" s="142"/>
    </row>
    <row r="198" spans="1:50" x14ac:dyDescent="0.15">
      <c r="A198" s="10">
        <v>265</v>
      </c>
      <c r="B198" s="11">
        <v>23</v>
      </c>
      <c r="C198" s="11" t="s">
        <v>279</v>
      </c>
      <c r="D198" s="11">
        <v>207</v>
      </c>
      <c r="E198" s="44" t="s">
        <v>606</v>
      </c>
      <c r="F198" s="9" t="s">
        <v>300</v>
      </c>
      <c r="G198" s="10">
        <v>6</v>
      </c>
      <c r="H198" s="11" t="s">
        <v>79</v>
      </c>
      <c r="I198" s="11" t="s">
        <v>146</v>
      </c>
      <c r="J198" s="11">
        <v>32</v>
      </c>
      <c r="K198" s="11">
        <v>30</v>
      </c>
      <c r="L198" s="11"/>
      <c r="M198" s="8"/>
      <c r="N198" s="12" t="s">
        <v>298</v>
      </c>
      <c r="O198" s="476"/>
      <c r="P198" s="10" t="s">
        <v>461</v>
      </c>
      <c r="Q198" s="11" t="s">
        <v>461</v>
      </c>
      <c r="R198" s="11" t="s">
        <v>463</v>
      </c>
      <c r="S198" s="11" t="s">
        <v>461</v>
      </c>
      <c r="T198" s="11" t="s">
        <v>461</v>
      </c>
      <c r="U198" s="11" t="s">
        <v>705</v>
      </c>
      <c r="V198" s="11"/>
      <c r="W198" s="82" t="s">
        <v>696</v>
      </c>
      <c r="X198" s="11"/>
      <c r="Y198" s="11"/>
      <c r="Z198" s="11"/>
      <c r="AA198" s="11"/>
      <c r="AB198" s="11"/>
      <c r="AC198" s="11"/>
      <c r="AD198" s="11"/>
      <c r="AE198" s="8"/>
      <c r="AF198" s="12" t="s">
        <v>1279</v>
      </c>
      <c r="AG198" s="10" t="s">
        <v>461</v>
      </c>
      <c r="AH198" s="11" t="s">
        <v>461</v>
      </c>
      <c r="AI198" s="11" t="s">
        <v>461</v>
      </c>
      <c r="AJ198" s="11" t="s">
        <v>461</v>
      </c>
      <c r="AK198" s="11" t="s">
        <v>461</v>
      </c>
      <c r="AL198" s="11"/>
      <c r="AM198" s="11"/>
      <c r="AN198" s="11"/>
      <c r="AO198" s="11"/>
      <c r="AP198" s="11"/>
      <c r="AQ198" s="11"/>
      <c r="AR198" s="92" t="s">
        <v>1211</v>
      </c>
      <c r="AS198" s="11"/>
      <c r="AT198" s="92" t="s">
        <v>1211</v>
      </c>
      <c r="AU198" s="8"/>
      <c r="AV198" s="8"/>
      <c r="AW198" s="8"/>
      <c r="AX198" s="142"/>
    </row>
    <row r="199" spans="1:50" x14ac:dyDescent="0.15">
      <c r="A199" s="10">
        <v>266</v>
      </c>
      <c r="B199" s="11">
        <v>23</v>
      </c>
      <c r="C199" s="11" t="s">
        <v>279</v>
      </c>
      <c r="D199" s="11">
        <v>207</v>
      </c>
      <c r="E199" s="44" t="s">
        <v>606</v>
      </c>
      <c r="F199" s="9" t="s">
        <v>301</v>
      </c>
      <c r="G199" s="10">
        <v>6</v>
      </c>
      <c r="H199" s="11" t="s">
        <v>79</v>
      </c>
      <c r="I199" s="11" t="s">
        <v>80</v>
      </c>
      <c r="J199" s="11">
        <v>32</v>
      </c>
      <c r="K199" s="11">
        <v>30</v>
      </c>
      <c r="L199" s="11"/>
      <c r="M199" s="8"/>
      <c r="N199" s="12" t="s">
        <v>298</v>
      </c>
      <c r="O199" s="476"/>
      <c r="P199" s="10" t="s">
        <v>461</v>
      </c>
      <c r="Q199" s="11" t="s">
        <v>461</v>
      </c>
      <c r="R199" s="11" t="s">
        <v>463</v>
      </c>
      <c r="S199" s="11" t="s">
        <v>461</v>
      </c>
      <c r="T199" s="11" t="s">
        <v>461</v>
      </c>
      <c r="U199" s="11" t="s">
        <v>705</v>
      </c>
      <c r="V199" s="11"/>
      <c r="W199" s="82" t="s">
        <v>696</v>
      </c>
      <c r="X199" s="11"/>
      <c r="Y199" s="11"/>
      <c r="Z199" s="11"/>
      <c r="AA199" s="11"/>
      <c r="AB199" s="11"/>
      <c r="AC199" s="11"/>
      <c r="AD199" s="11"/>
      <c r="AE199" s="8"/>
      <c r="AF199" s="12" t="s">
        <v>1279</v>
      </c>
      <c r="AG199" s="10" t="s">
        <v>461</v>
      </c>
      <c r="AH199" s="11" t="s">
        <v>461</v>
      </c>
      <c r="AI199" s="11" t="s">
        <v>461</v>
      </c>
      <c r="AJ199" s="11" t="s">
        <v>461</v>
      </c>
      <c r="AK199" s="11" t="s">
        <v>461</v>
      </c>
      <c r="AL199" s="11"/>
      <c r="AM199" s="11"/>
      <c r="AN199" s="11"/>
      <c r="AO199" s="11"/>
      <c r="AP199" s="11"/>
      <c r="AQ199" s="11"/>
      <c r="AR199" s="92" t="s">
        <v>1211</v>
      </c>
      <c r="AS199" s="11"/>
      <c r="AT199" s="92" t="s">
        <v>1211</v>
      </c>
      <c r="AU199" s="8"/>
      <c r="AV199" s="8"/>
      <c r="AW199" s="8"/>
      <c r="AX199" s="142"/>
    </row>
    <row r="200" spans="1:50" x14ac:dyDescent="0.15">
      <c r="A200" s="10">
        <v>267</v>
      </c>
      <c r="B200" s="11">
        <v>23</v>
      </c>
      <c r="C200" s="11" t="s">
        <v>279</v>
      </c>
      <c r="D200" s="11">
        <v>207</v>
      </c>
      <c r="E200" s="44" t="s">
        <v>606</v>
      </c>
      <c r="F200" s="9" t="s">
        <v>302</v>
      </c>
      <c r="G200" s="10">
        <v>6</v>
      </c>
      <c r="H200" s="11" t="s">
        <v>79</v>
      </c>
      <c r="I200" s="11" t="s">
        <v>80</v>
      </c>
      <c r="J200" s="11">
        <v>32</v>
      </c>
      <c r="K200" s="11">
        <v>30</v>
      </c>
      <c r="L200" s="11"/>
      <c r="M200" s="8"/>
      <c r="N200" s="12" t="s">
        <v>298</v>
      </c>
      <c r="O200" s="476"/>
      <c r="P200" s="10" t="s">
        <v>461</v>
      </c>
      <c r="Q200" s="11" t="s">
        <v>461</v>
      </c>
      <c r="R200" s="11" t="s">
        <v>463</v>
      </c>
      <c r="S200" s="11" t="s">
        <v>461</v>
      </c>
      <c r="T200" s="11" t="s">
        <v>461</v>
      </c>
      <c r="U200" s="11" t="s">
        <v>705</v>
      </c>
      <c r="V200" s="11"/>
      <c r="W200" s="82" t="s">
        <v>696</v>
      </c>
      <c r="X200" s="11"/>
      <c r="Y200" s="11"/>
      <c r="Z200" s="11"/>
      <c r="AA200" s="11"/>
      <c r="AB200" s="11"/>
      <c r="AC200" s="11"/>
      <c r="AD200" s="11"/>
      <c r="AE200" s="8"/>
      <c r="AF200" s="12" t="s">
        <v>1279</v>
      </c>
      <c r="AG200" s="10" t="s">
        <v>461</v>
      </c>
      <c r="AH200" s="11" t="s">
        <v>461</v>
      </c>
      <c r="AI200" s="11" t="s">
        <v>461</v>
      </c>
      <c r="AJ200" s="11" t="s">
        <v>461</v>
      </c>
      <c r="AK200" s="11" t="s">
        <v>461</v>
      </c>
      <c r="AL200" s="11"/>
      <c r="AM200" s="11"/>
      <c r="AN200" s="11"/>
      <c r="AO200" s="11"/>
      <c r="AP200" s="11"/>
      <c r="AQ200" s="11"/>
      <c r="AR200" s="92" t="s">
        <v>1211</v>
      </c>
      <c r="AS200" s="11"/>
      <c r="AT200" s="92" t="s">
        <v>1211</v>
      </c>
      <c r="AU200" s="8"/>
      <c r="AV200" s="8"/>
      <c r="AW200" s="8"/>
      <c r="AX200" s="142"/>
    </row>
    <row r="201" spans="1:50" x14ac:dyDescent="0.15">
      <c r="A201" s="10">
        <v>191</v>
      </c>
      <c r="B201" s="11">
        <v>23</v>
      </c>
      <c r="C201" s="11" t="s">
        <v>279</v>
      </c>
      <c r="D201" s="11">
        <v>208</v>
      </c>
      <c r="E201" s="45"/>
      <c r="F201" s="9" t="s">
        <v>303</v>
      </c>
      <c r="G201" s="10">
        <v>6</v>
      </c>
      <c r="H201" s="11" t="s">
        <v>79</v>
      </c>
      <c r="I201" s="11" t="s">
        <v>80</v>
      </c>
      <c r="J201" s="11">
        <v>34</v>
      </c>
      <c r="K201" s="11">
        <v>30</v>
      </c>
      <c r="L201" s="11"/>
      <c r="M201" s="8"/>
      <c r="N201" s="9"/>
      <c r="O201" s="475"/>
      <c r="P201" s="10" t="s">
        <v>461</v>
      </c>
      <c r="Q201" s="11" t="s">
        <v>461</v>
      </c>
      <c r="R201" s="11" t="s">
        <v>463</v>
      </c>
      <c r="S201" s="11" t="s">
        <v>461</v>
      </c>
      <c r="T201" s="11" t="s">
        <v>461</v>
      </c>
      <c r="U201" s="11"/>
      <c r="V201" s="11"/>
      <c r="W201" s="11"/>
      <c r="X201" s="11"/>
      <c r="Y201" s="11"/>
      <c r="Z201" s="11"/>
      <c r="AA201" s="11"/>
      <c r="AB201" s="11"/>
      <c r="AC201" s="11"/>
      <c r="AD201" s="11"/>
      <c r="AE201" s="8"/>
      <c r="AF201" s="12" t="s">
        <v>1279</v>
      </c>
      <c r="AG201" s="10" t="s">
        <v>461</v>
      </c>
      <c r="AH201" s="11" t="s">
        <v>461</v>
      </c>
      <c r="AI201" s="11" t="s">
        <v>461</v>
      </c>
      <c r="AJ201" s="11" t="s">
        <v>461</v>
      </c>
      <c r="AK201" s="11" t="s">
        <v>461</v>
      </c>
      <c r="AL201" s="11"/>
      <c r="AM201" s="11"/>
      <c r="AN201" s="11"/>
      <c r="AO201" s="11"/>
      <c r="AP201" s="11"/>
      <c r="AQ201" s="92" t="s">
        <v>1211</v>
      </c>
      <c r="AR201" s="11"/>
      <c r="AS201" s="92" t="s">
        <v>1211</v>
      </c>
      <c r="AT201" s="92" t="s">
        <v>1211</v>
      </c>
      <c r="AU201" s="8"/>
      <c r="AV201" s="8"/>
      <c r="AW201" s="8"/>
      <c r="AX201" s="142"/>
    </row>
    <row r="202" spans="1:50" x14ac:dyDescent="0.15">
      <c r="A202" s="10">
        <v>192</v>
      </c>
      <c r="B202" s="11">
        <v>23</v>
      </c>
      <c r="C202" s="11" t="s">
        <v>279</v>
      </c>
      <c r="D202" s="11">
        <v>209</v>
      </c>
      <c r="E202" s="45"/>
      <c r="F202" s="9" t="s">
        <v>304</v>
      </c>
      <c r="G202" s="10">
        <v>6</v>
      </c>
      <c r="H202" s="11" t="s">
        <v>79</v>
      </c>
      <c r="I202" s="11" t="s">
        <v>80</v>
      </c>
      <c r="J202" s="11">
        <v>34</v>
      </c>
      <c r="K202" s="11">
        <v>30</v>
      </c>
      <c r="L202" s="11"/>
      <c r="M202" s="8"/>
      <c r="N202" s="9"/>
      <c r="O202" s="475"/>
      <c r="P202" s="10" t="s">
        <v>461</v>
      </c>
      <c r="Q202" s="11" t="s">
        <v>461</v>
      </c>
      <c r="R202" s="11" t="s">
        <v>463</v>
      </c>
      <c r="S202" s="11" t="s">
        <v>461</v>
      </c>
      <c r="T202" s="11" t="s">
        <v>461</v>
      </c>
      <c r="U202" s="11"/>
      <c r="V202" s="11"/>
      <c r="W202" s="11"/>
      <c r="X202" s="11"/>
      <c r="Y202" s="11"/>
      <c r="Z202" s="11"/>
      <c r="AA202" s="11"/>
      <c r="AB202" s="11"/>
      <c r="AC202" s="11"/>
      <c r="AD202" s="11"/>
      <c r="AE202" s="8"/>
      <c r="AF202" s="12" t="s">
        <v>1279</v>
      </c>
      <c r="AG202" s="10" t="s">
        <v>461</v>
      </c>
      <c r="AH202" s="11" t="s">
        <v>461</v>
      </c>
      <c r="AI202" s="11" t="s">
        <v>461</v>
      </c>
      <c r="AJ202" s="11" t="s">
        <v>461</v>
      </c>
      <c r="AK202" s="11" t="s">
        <v>461</v>
      </c>
      <c r="AL202" s="11"/>
      <c r="AM202" s="11"/>
      <c r="AN202" s="11"/>
      <c r="AO202" s="11"/>
      <c r="AP202" s="11"/>
      <c r="AQ202" s="92" t="s">
        <v>1211</v>
      </c>
      <c r="AR202" s="11"/>
      <c r="AS202" s="92"/>
      <c r="AT202" s="92" t="s">
        <v>1211</v>
      </c>
      <c r="AU202" s="8"/>
      <c r="AV202" s="8"/>
      <c r="AW202" s="8"/>
      <c r="AX202" s="142"/>
    </row>
    <row r="203" spans="1:50" x14ac:dyDescent="0.15">
      <c r="A203" s="10">
        <v>193</v>
      </c>
      <c r="B203" s="11">
        <v>23</v>
      </c>
      <c r="C203" s="11" t="s">
        <v>279</v>
      </c>
      <c r="D203" s="11">
        <v>210</v>
      </c>
      <c r="E203" s="45"/>
      <c r="F203" s="9" t="s">
        <v>305</v>
      </c>
      <c r="G203" s="10">
        <v>6</v>
      </c>
      <c r="H203" s="11" t="s">
        <v>79</v>
      </c>
      <c r="I203" s="11" t="s">
        <v>80</v>
      </c>
      <c r="J203" s="11">
        <v>34</v>
      </c>
      <c r="K203" s="11">
        <v>30</v>
      </c>
      <c r="L203" s="11"/>
      <c r="M203" s="8"/>
      <c r="N203" s="12" t="s">
        <v>306</v>
      </c>
      <c r="O203" s="476"/>
      <c r="P203" s="10" t="s">
        <v>461</v>
      </c>
      <c r="Q203" s="11" t="s">
        <v>461</v>
      </c>
      <c r="R203" s="11" t="s">
        <v>463</v>
      </c>
      <c r="S203" s="11" t="s">
        <v>461</v>
      </c>
      <c r="T203" s="11" t="s">
        <v>461</v>
      </c>
      <c r="U203" s="11" t="s">
        <v>705</v>
      </c>
      <c r="V203" s="11" t="s">
        <v>705</v>
      </c>
      <c r="W203" s="11"/>
      <c r="X203" s="11"/>
      <c r="Y203" s="11"/>
      <c r="Z203" s="11"/>
      <c r="AA203" s="11"/>
      <c r="AB203" s="11"/>
      <c r="AC203" s="11"/>
      <c r="AD203" s="11"/>
      <c r="AE203" s="8"/>
      <c r="AF203" s="12" t="s">
        <v>1279</v>
      </c>
      <c r="AG203" s="10" t="s">
        <v>461</v>
      </c>
      <c r="AH203" s="11" t="s">
        <v>461</v>
      </c>
      <c r="AI203" s="11" t="s">
        <v>461</v>
      </c>
      <c r="AJ203" s="11" t="s">
        <v>461</v>
      </c>
      <c r="AK203" s="11" t="s">
        <v>461</v>
      </c>
      <c r="AL203" s="11"/>
      <c r="AM203" s="11"/>
      <c r="AN203" s="11"/>
      <c r="AO203" s="11"/>
      <c r="AP203" s="11"/>
      <c r="AQ203" s="92" t="s">
        <v>1211</v>
      </c>
      <c r="AR203" s="11"/>
      <c r="AS203" s="92" t="s">
        <v>1211</v>
      </c>
      <c r="AT203" s="92" t="s">
        <v>1211</v>
      </c>
      <c r="AU203" s="8"/>
      <c r="AV203" s="8"/>
      <c r="AW203" s="8"/>
      <c r="AX203" s="142"/>
    </row>
    <row r="204" spans="1:50" x14ac:dyDescent="0.15">
      <c r="A204" s="10">
        <v>194</v>
      </c>
      <c r="B204" s="11">
        <v>23</v>
      </c>
      <c r="C204" s="11" t="s">
        <v>279</v>
      </c>
      <c r="D204" s="11">
        <v>211</v>
      </c>
      <c r="E204" s="45"/>
      <c r="F204" s="9" t="s">
        <v>307</v>
      </c>
      <c r="G204" s="10">
        <v>6</v>
      </c>
      <c r="H204" s="11" t="s">
        <v>79</v>
      </c>
      <c r="I204" s="11" t="s">
        <v>101</v>
      </c>
      <c r="J204" s="11">
        <v>32</v>
      </c>
      <c r="K204" s="11">
        <v>30</v>
      </c>
      <c r="L204" s="11"/>
      <c r="M204" s="11" t="s">
        <v>308</v>
      </c>
      <c r="N204" s="12" t="s">
        <v>308</v>
      </c>
      <c r="O204" s="476"/>
      <c r="P204" s="10" t="s">
        <v>461</v>
      </c>
      <c r="Q204" s="11" t="s">
        <v>461</v>
      </c>
      <c r="R204" s="11" t="s">
        <v>463</v>
      </c>
      <c r="S204" s="11" t="s">
        <v>461</v>
      </c>
      <c r="T204" s="11" t="s">
        <v>461</v>
      </c>
      <c r="U204" s="11" t="s">
        <v>705</v>
      </c>
      <c r="V204" s="11" t="s">
        <v>705</v>
      </c>
      <c r="W204" s="11" t="s">
        <v>705</v>
      </c>
      <c r="X204" s="11"/>
      <c r="Y204" s="11"/>
      <c r="Z204" s="11"/>
      <c r="AA204" s="11"/>
      <c r="AB204" s="11"/>
      <c r="AC204" s="11"/>
      <c r="AD204" s="11"/>
      <c r="AE204" s="8"/>
      <c r="AF204" s="12" t="s">
        <v>1279</v>
      </c>
      <c r="AG204" s="10" t="s">
        <v>461</v>
      </c>
      <c r="AH204" s="11" t="s">
        <v>461</v>
      </c>
      <c r="AI204" s="11" t="s">
        <v>461</v>
      </c>
      <c r="AJ204" s="11" t="s">
        <v>461</v>
      </c>
      <c r="AK204" s="11" t="s">
        <v>461</v>
      </c>
      <c r="AL204" s="11"/>
      <c r="AM204" s="11"/>
      <c r="AN204" s="11"/>
      <c r="AO204" s="92" t="s">
        <v>1211</v>
      </c>
      <c r="AP204" s="11"/>
      <c r="AQ204" s="92" t="s">
        <v>1211</v>
      </c>
      <c r="AR204" s="92" t="s">
        <v>1211</v>
      </c>
      <c r="AS204" s="92" t="s">
        <v>1211</v>
      </c>
      <c r="AT204" s="92" t="s">
        <v>1211</v>
      </c>
      <c r="AU204" s="8"/>
      <c r="AV204" s="8"/>
      <c r="AW204" s="8"/>
      <c r="AX204" s="142"/>
    </row>
    <row r="205" spans="1:50" x14ac:dyDescent="0.15">
      <c r="A205" s="10">
        <v>251</v>
      </c>
      <c r="B205" s="11">
        <v>23</v>
      </c>
      <c r="C205" s="11" t="s">
        <v>279</v>
      </c>
      <c r="D205" s="11">
        <v>211</v>
      </c>
      <c r="E205" s="44" t="s">
        <v>602</v>
      </c>
      <c r="F205" s="9" t="s">
        <v>309</v>
      </c>
      <c r="G205" s="10">
        <v>6</v>
      </c>
      <c r="H205" s="11" t="s">
        <v>79</v>
      </c>
      <c r="I205" s="11" t="s">
        <v>101</v>
      </c>
      <c r="J205" s="11"/>
      <c r="K205" s="11">
        <v>35</v>
      </c>
      <c r="L205" s="11"/>
      <c r="M205" s="11" t="s">
        <v>308</v>
      </c>
      <c r="N205" s="12" t="s">
        <v>308</v>
      </c>
      <c r="O205" s="476"/>
      <c r="P205" s="10" t="s">
        <v>461</v>
      </c>
      <c r="Q205" s="11" t="s">
        <v>461</v>
      </c>
      <c r="R205" s="11" t="s">
        <v>463</v>
      </c>
      <c r="S205" s="11" t="s">
        <v>461</v>
      </c>
      <c r="T205" s="11" t="s">
        <v>461</v>
      </c>
      <c r="U205" s="11" t="s">
        <v>705</v>
      </c>
      <c r="V205" s="11" t="s">
        <v>705</v>
      </c>
      <c r="W205" s="11" t="s">
        <v>705</v>
      </c>
      <c r="X205" s="11"/>
      <c r="Y205" s="11"/>
      <c r="Z205" s="11"/>
      <c r="AA205" s="11"/>
      <c r="AB205" s="11"/>
      <c r="AC205" s="11"/>
      <c r="AD205" s="11"/>
      <c r="AE205" s="8"/>
      <c r="AF205" s="12" t="s">
        <v>1279</v>
      </c>
      <c r="AG205" s="10" t="s">
        <v>461</v>
      </c>
      <c r="AH205" s="11" t="s">
        <v>461</v>
      </c>
      <c r="AI205" s="11" t="s">
        <v>461</v>
      </c>
      <c r="AJ205" s="11" t="s">
        <v>461</v>
      </c>
      <c r="AK205" s="11" t="s">
        <v>461</v>
      </c>
      <c r="AL205" s="11"/>
      <c r="AM205" s="11"/>
      <c r="AN205" s="11"/>
      <c r="AO205" s="11"/>
      <c r="AP205" s="11"/>
      <c r="AQ205" s="11"/>
      <c r="AR205" s="11"/>
      <c r="AS205" s="11"/>
      <c r="AT205" s="11"/>
      <c r="AU205" s="8"/>
      <c r="AV205" s="8"/>
      <c r="AW205" s="8"/>
      <c r="AX205" s="142"/>
    </row>
    <row r="206" spans="1:50" x14ac:dyDescent="0.15">
      <c r="A206" s="10">
        <v>252</v>
      </c>
      <c r="B206" s="11">
        <v>23</v>
      </c>
      <c r="C206" s="11" t="s">
        <v>279</v>
      </c>
      <c r="D206" s="11">
        <v>211</v>
      </c>
      <c r="E206" s="44" t="s">
        <v>602</v>
      </c>
      <c r="F206" s="9" t="s">
        <v>310</v>
      </c>
      <c r="G206" s="10">
        <v>6</v>
      </c>
      <c r="H206" s="11" t="s">
        <v>79</v>
      </c>
      <c r="I206" s="11" t="s">
        <v>110</v>
      </c>
      <c r="J206" s="11"/>
      <c r="K206" s="11">
        <v>45</v>
      </c>
      <c r="L206" s="11"/>
      <c r="M206" s="11" t="s">
        <v>308</v>
      </c>
      <c r="N206" s="12" t="s">
        <v>308</v>
      </c>
      <c r="O206" s="476"/>
      <c r="P206" s="10" t="s">
        <v>461</v>
      </c>
      <c r="Q206" s="11" t="s">
        <v>461</v>
      </c>
      <c r="R206" s="11" t="s">
        <v>463</v>
      </c>
      <c r="S206" s="11" t="s">
        <v>461</v>
      </c>
      <c r="T206" s="11" t="s">
        <v>461</v>
      </c>
      <c r="U206" s="11" t="s">
        <v>705</v>
      </c>
      <c r="V206" s="11" t="s">
        <v>705</v>
      </c>
      <c r="W206" s="11" t="s">
        <v>705</v>
      </c>
      <c r="X206" s="11"/>
      <c r="Y206" s="11"/>
      <c r="Z206" s="11"/>
      <c r="AA206" s="11"/>
      <c r="AB206" s="11"/>
      <c r="AC206" s="11"/>
      <c r="AD206" s="11"/>
      <c r="AE206" s="8"/>
      <c r="AF206" s="12" t="s">
        <v>1279</v>
      </c>
      <c r="AG206" s="10" t="s">
        <v>461</v>
      </c>
      <c r="AH206" s="11" t="s">
        <v>461</v>
      </c>
      <c r="AI206" s="11" t="s">
        <v>461</v>
      </c>
      <c r="AJ206" s="11" t="s">
        <v>461</v>
      </c>
      <c r="AK206" s="11" t="s">
        <v>461</v>
      </c>
      <c r="AL206" s="11"/>
      <c r="AM206" s="11"/>
      <c r="AN206" s="11"/>
      <c r="AO206" s="11"/>
      <c r="AP206" s="11"/>
      <c r="AQ206" s="11"/>
      <c r="AR206" s="11"/>
      <c r="AS206" s="11"/>
      <c r="AT206" s="11"/>
      <c r="AU206" s="8"/>
      <c r="AV206" s="8"/>
      <c r="AW206" s="8"/>
      <c r="AX206" s="142"/>
    </row>
    <row r="207" spans="1:50" x14ac:dyDescent="0.15">
      <c r="A207" s="10">
        <v>253</v>
      </c>
      <c r="B207" s="11">
        <v>23</v>
      </c>
      <c r="C207" s="11" t="s">
        <v>279</v>
      </c>
      <c r="D207" s="11">
        <v>211</v>
      </c>
      <c r="E207" s="44" t="s">
        <v>603</v>
      </c>
      <c r="F207" s="9" t="s">
        <v>311</v>
      </c>
      <c r="G207" s="10">
        <v>6</v>
      </c>
      <c r="H207" s="11" t="s">
        <v>89</v>
      </c>
      <c r="I207" s="11" t="s">
        <v>110</v>
      </c>
      <c r="J207" s="11"/>
      <c r="K207" s="11">
        <v>35</v>
      </c>
      <c r="L207" s="11"/>
      <c r="M207" s="11" t="s">
        <v>308</v>
      </c>
      <c r="N207" s="12" t="s">
        <v>308</v>
      </c>
      <c r="O207" s="476"/>
      <c r="P207" s="10" t="s">
        <v>461</v>
      </c>
      <c r="Q207" s="11" t="s">
        <v>461</v>
      </c>
      <c r="R207" s="11" t="s">
        <v>463</v>
      </c>
      <c r="S207" s="11" t="s">
        <v>461</v>
      </c>
      <c r="T207" s="11" t="s">
        <v>461</v>
      </c>
      <c r="U207" s="11" t="s">
        <v>705</v>
      </c>
      <c r="V207" s="11" t="s">
        <v>705</v>
      </c>
      <c r="W207" s="11" t="s">
        <v>705</v>
      </c>
      <c r="X207" s="11"/>
      <c r="Y207" s="11"/>
      <c r="Z207" s="11"/>
      <c r="AA207" s="11"/>
      <c r="AB207" s="11"/>
      <c r="AC207" s="11"/>
      <c r="AD207" s="11"/>
      <c r="AE207" s="8"/>
      <c r="AF207" s="12" t="s">
        <v>1279</v>
      </c>
      <c r="AG207" s="10" t="s">
        <v>461</v>
      </c>
      <c r="AH207" s="11" t="s">
        <v>461</v>
      </c>
      <c r="AI207" s="11" t="s">
        <v>461</v>
      </c>
      <c r="AJ207" s="11" t="s">
        <v>461</v>
      </c>
      <c r="AK207" s="11" t="s">
        <v>461</v>
      </c>
      <c r="AL207" s="11"/>
      <c r="AM207" s="11"/>
      <c r="AN207" s="11"/>
      <c r="AO207" s="11"/>
      <c r="AP207" s="11"/>
      <c r="AQ207" s="11"/>
      <c r="AR207" s="11"/>
      <c r="AS207" s="11"/>
      <c r="AT207" s="11"/>
      <c r="AU207" s="8"/>
      <c r="AV207" s="8"/>
      <c r="AW207" s="8"/>
      <c r="AX207" s="142"/>
    </row>
    <row r="208" spans="1:50" x14ac:dyDescent="0.15">
      <c r="A208" s="10">
        <v>254</v>
      </c>
      <c r="B208" s="11">
        <v>23</v>
      </c>
      <c r="C208" s="11" t="s">
        <v>279</v>
      </c>
      <c r="D208" s="11">
        <v>211</v>
      </c>
      <c r="E208" s="44" t="s">
        <v>603</v>
      </c>
      <c r="F208" s="9" t="s">
        <v>312</v>
      </c>
      <c r="G208" s="10">
        <v>6</v>
      </c>
      <c r="H208" s="11" t="s">
        <v>89</v>
      </c>
      <c r="I208" s="11" t="s">
        <v>101</v>
      </c>
      <c r="J208" s="11"/>
      <c r="K208" s="11">
        <v>50</v>
      </c>
      <c r="L208" s="11"/>
      <c r="M208" s="11" t="s">
        <v>308</v>
      </c>
      <c r="N208" s="12" t="s">
        <v>308</v>
      </c>
      <c r="O208" s="476"/>
      <c r="P208" s="10" t="s">
        <v>461</v>
      </c>
      <c r="Q208" s="11" t="s">
        <v>461</v>
      </c>
      <c r="R208" s="11" t="s">
        <v>463</v>
      </c>
      <c r="S208" s="11" t="s">
        <v>461</v>
      </c>
      <c r="T208" s="11" t="s">
        <v>461</v>
      </c>
      <c r="U208" s="11" t="s">
        <v>705</v>
      </c>
      <c r="V208" s="11" t="s">
        <v>705</v>
      </c>
      <c r="W208" s="11" t="s">
        <v>705</v>
      </c>
      <c r="X208" s="11"/>
      <c r="Y208" s="11"/>
      <c r="Z208" s="11"/>
      <c r="AA208" s="11"/>
      <c r="AB208" s="11"/>
      <c r="AC208" s="11"/>
      <c r="AD208" s="11"/>
      <c r="AE208" s="8"/>
      <c r="AF208" s="12" t="s">
        <v>1279</v>
      </c>
      <c r="AG208" s="10" t="s">
        <v>461</v>
      </c>
      <c r="AH208" s="11" t="s">
        <v>461</v>
      </c>
      <c r="AI208" s="11" t="s">
        <v>461</v>
      </c>
      <c r="AJ208" s="11" t="s">
        <v>461</v>
      </c>
      <c r="AK208" s="11" t="s">
        <v>461</v>
      </c>
      <c r="AL208" s="11"/>
      <c r="AM208" s="11"/>
      <c r="AN208" s="11"/>
      <c r="AO208" s="11"/>
      <c r="AP208" s="11"/>
      <c r="AQ208" s="11"/>
      <c r="AR208" s="11"/>
      <c r="AS208" s="11"/>
      <c r="AT208" s="11"/>
      <c r="AU208" s="8"/>
      <c r="AV208" s="8"/>
      <c r="AW208" s="8"/>
      <c r="AX208" s="142"/>
    </row>
    <row r="209" spans="1:50" x14ac:dyDescent="0.15">
      <c r="A209" s="10">
        <v>255</v>
      </c>
      <c r="B209" s="11">
        <v>23</v>
      </c>
      <c r="C209" s="11" t="s">
        <v>279</v>
      </c>
      <c r="D209" s="11">
        <v>211</v>
      </c>
      <c r="E209" s="44" t="s">
        <v>603</v>
      </c>
      <c r="F209" s="9" t="s">
        <v>313</v>
      </c>
      <c r="G209" s="10">
        <v>6</v>
      </c>
      <c r="H209" s="11" t="s">
        <v>89</v>
      </c>
      <c r="I209" s="11" t="s">
        <v>110</v>
      </c>
      <c r="J209" s="11"/>
      <c r="K209" s="11">
        <v>40</v>
      </c>
      <c r="L209" s="11"/>
      <c r="M209" s="11" t="s">
        <v>308</v>
      </c>
      <c r="N209" s="12" t="s">
        <v>308</v>
      </c>
      <c r="O209" s="476"/>
      <c r="P209" s="10" t="s">
        <v>461</v>
      </c>
      <c r="Q209" s="11" t="s">
        <v>461</v>
      </c>
      <c r="R209" s="11" t="s">
        <v>463</v>
      </c>
      <c r="S209" s="11" t="s">
        <v>461</v>
      </c>
      <c r="T209" s="11" t="s">
        <v>461</v>
      </c>
      <c r="U209" s="11" t="s">
        <v>705</v>
      </c>
      <c r="V209" s="11" t="s">
        <v>705</v>
      </c>
      <c r="W209" s="11" t="s">
        <v>705</v>
      </c>
      <c r="X209" s="11"/>
      <c r="Y209" s="11"/>
      <c r="Z209" s="11"/>
      <c r="AA209" s="11"/>
      <c r="AB209" s="11"/>
      <c r="AC209" s="11"/>
      <c r="AD209" s="11"/>
      <c r="AE209" s="8"/>
      <c r="AF209" s="12" t="s">
        <v>1279</v>
      </c>
      <c r="AG209" s="10" t="s">
        <v>461</v>
      </c>
      <c r="AH209" s="11" t="s">
        <v>461</v>
      </c>
      <c r="AI209" s="11" t="s">
        <v>461</v>
      </c>
      <c r="AJ209" s="11" t="s">
        <v>461</v>
      </c>
      <c r="AK209" s="11" t="s">
        <v>461</v>
      </c>
      <c r="AL209" s="11"/>
      <c r="AM209" s="11"/>
      <c r="AN209" s="11"/>
      <c r="AO209" s="11"/>
      <c r="AP209" s="11"/>
      <c r="AQ209" s="11"/>
      <c r="AR209" s="11"/>
      <c r="AS209" s="11"/>
      <c r="AT209" s="11"/>
      <c r="AU209" s="8"/>
      <c r="AV209" s="8"/>
      <c r="AW209" s="8"/>
      <c r="AX209" s="142"/>
    </row>
    <row r="210" spans="1:50" x14ac:dyDescent="0.15">
      <c r="A210" s="10">
        <v>261</v>
      </c>
      <c r="B210" s="11">
        <v>23</v>
      </c>
      <c r="C210" s="11" t="s">
        <v>279</v>
      </c>
      <c r="D210" s="11">
        <v>211</v>
      </c>
      <c r="E210" s="44" t="s">
        <v>604</v>
      </c>
      <c r="F210" s="9" t="s">
        <v>314</v>
      </c>
      <c r="G210" s="10">
        <v>4</v>
      </c>
      <c r="H210" s="11" t="s">
        <v>89</v>
      </c>
      <c r="I210" s="11" t="s">
        <v>101</v>
      </c>
      <c r="J210" s="11">
        <v>32</v>
      </c>
      <c r="K210" s="11">
        <v>55</v>
      </c>
      <c r="L210" s="11"/>
      <c r="M210" s="11" t="s">
        <v>308</v>
      </c>
      <c r="N210" s="12" t="s">
        <v>308</v>
      </c>
      <c r="O210" s="476"/>
      <c r="P210" s="10" t="s">
        <v>461</v>
      </c>
      <c r="Q210" s="11" t="s">
        <v>461</v>
      </c>
      <c r="R210" s="11" t="s">
        <v>463</v>
      </c>
      <c r="S210" s="11" t="s">
        <v>461</v>
      </c>
      <c r="T210" s="11" t="s">
        <v>461</v>
      </c>
      <c r="U210" s="11" t="s">
        <v>705</v>
      </c>
      <c r="V210" s="11" t="s">
        <v>705</v>
      </c>
      <c r="W210" s="11" t="s">
        <v>705</v>
      </c>
      <c r="X210" s="11"/>
      <c r="Y210" s="11"/>
      <c r="Z210" s="11"/>
      <c r="AA210" s="11"/>
      <c r="AB210" s="11"/>
      <c r="AC210" s="11"/>
      <c r="AD210" s="11"/>
      <c r="AE210" s="8"/>
      <c r="AF210" s="12" t="s">
        <v>1279</v>
      </c>
      <c r="AG210" s="10" t="s">
        <v>461</v>
      </c>
      <c r="AH210" s="11" t="s">
        <v>461</v>
      </c>
      <c r="AI210" s="11" t="s">
        <v>461</v>
      </c>
      <c r="AJ210" s="11" t="s">
        <v>461</v>
      </c>
      <c r="AK210" s="11" t="s">
        <v>461</v>
      </c>
      <c r="AL210" s="11"/>
      <c r="AM210" s="11"/>
      <c r="AN210" s="11"/>
      <c r="AO210" s="11"/>
      <c r="AP210" s="11"/>
      <c r="AQ210" s="11"/>
      <c r="AR210" s="11"/>
      <c r="AS210" s="11"/>
      <c r="AT210" s="11"/>
      <c r="AU210" s="8"/>
      <c r="AV210" s="8"/>
      <c r="AW210" s="8"/>
      <c r="AX210" s="142"/>
    </row>
    <row r="211" spans="1:50" x14ac:dyDescent="0.15">
      <c r="A211" s="10">
        <v>195</v>
      </c>
      <c r="B211" s="11">
        <v>23</v>
      </c>
      <c r="C211" s="11" t="s">
        <v>279</v>
      </c>
      <c r="D211" s="11">
        <v>212</v>
      </c>
      <c r="E211" s="45"/>
      <c r="F211" s="9" t="s">
        <v>315</v>
      </c>
      <c r="G211" s="10">
        <v>6</v>
      </c>
      <c r="H211" s="11" t="s">
        <v>79</v>
      </c>
      <c r="I211" s="11" t="s">
        <v>80</v>
      </c>
      <c r="J211" s="11">
        <v>34</v>
      </c>
      <c r="K211" s="11">
        <v>30</v>
      </c>
      <c r="L211" s="11"/>
      <c r="M211" s="8"/>
      <c r="N211" s="12" t="s">
        <v>316</v>
      </c>
      <c r="O211" s="476"/>
      <c r="P211" s="10" t="s">
        <v>461</v>
      </c>
      <c r="Q211" s="11" t="s">
        <v>461</v>
      </c>
      <c r="R211" s="11" t="s">
        <v>463</v>
      </c>
      <c r="S211" s="11" t="s">
        <v>461</v>
      </c>
      <c r="T211" s="11" t="s">
        <v>461</v>
      </c>
      <c r="U211" s="11" t="s">
        <v>705</v>
      </c>
      <c r="V211" s="11"/>
      <c r="W211" s="11"/>
      <c r="X211" s="11"/>
      <c r="Y211" s="11"/>
      <c r="Z211" s="11"/>
      <c r="AA211" s="11"/>
      <c r="AB211" s="11"/>
      <c r="AC211" s="11"/>
      <c r="AD211" s="11"/>
      <c r="AE211" s="8"/>
      <c r="AF211" s="12" t="s">
        <v>1279</v>
      </c>
      <c r="AG211" s="10" t="s">
        <v>461</v>
      </c>
      <c r="AH211" s="11" t="s">
        <v>461</v>
      </c>
      <c r="AI211" s="11" t="s">
        <v>461</v>
      </c>
      <c r="AJ211" s="11" t="s">
        <v>461</v>
      </c>
      <c r="AK211" s="11" t="s">
        <v>461</v>
      </c>
      <c r="AL211" s="11"/>
      <c r="AM211" s="11"/>
      <c r="AN211" s="11"/>
      <c r="AO211" s="11"/>
      <c r="AP211" s="11"/>
      <c r="AQ211" s="92" t="s">
        <v>1211</v>
      </c>
      <c r="AR211" s="11"/>
      <c r="AS211" s="92" t="s">
        <v>1211</v>
      </c>
      <c r="AT211" s="11"/>
      <c r="AU211" s="8"/>
      <c r="AV211" s="8"/>
      <c r="AW211" s="8"/>
      <c r="AX211" s="142"/>
    </row>
    <row r="212" spans="1:50" x14ac:dyDescent="0.15">
      <c r="A212" s="10">
        <v>196</v>
      </c>
      <c r="B212" s="11">
        <v>23</v>
      </c>
      <c r="C212" s="11" t="s">
        <v>279</v>
      </c>
      <c r="D212" s="11">
        <v>213</v>
      </c>
      <c r="E212" s="45"/>
      <c r="F212" s="9" t="s">
        <v>317</v>
      </c>
      <c r="G212" s="10">
        <v>6</v>
      </c>
      <c r="H212" s="11" t="s">
        <v>79</v>
      </c>
      <c r="I212" s="11" t="s">
        <v>80</v>
      </c>
      <c r="J212" s="11">
        <v>34</v>
      </c>
      <c r="K212" s="11">
        <v>30</v>
      </c>
      <c r="L212" s="11"/>
      <c r="M212" s="8"/>
      <c r="N212" s="12" t="s">
        <v>318</v>
      </c>
      <c r="O212" s="476"/>
      <c r="P212" s="10" t="s">
        <v>461</v>
      </c>
      <c r="Q212" s="11" t="s">
        <v>461</v>
      </c>
      <c r="R212" s="11" t="s">
        <v>463</v>
      </c>
      <c r="S212" s="11" t="s">
        <v>461</v>
      </c>
      <c r="T212" s="11" t="s">
        <v>461</v>
      </c>
      <c r="U212" s="11" t="s">
        <v>705</v>
      </c>
      <c r="V212" s="11"/>
      <c r="W212" s="11"/>
      <c r="X212" s="11"/>
      <c r="Y212" s="11"/>
      <c r="Z212" s="11"/>
      <c r="AA212" s="11"/>
      <c r="AB212" s="11"/>
      <c r="AC212" s="11"/>
      <c r="AD212" s="11"/>
      <c r="AE212" s="8"/>
      <c r="AF212" s="12" t="s">
        <v>1279</v>
      </c>
      <c r="AG212" s="10" t="s">
        <v>461</v>
      </c>
      <c r="AH212" s="11" t="s">
        <v>461</v>
      </c>
      <c r="AI212" s="11" t="s">
        <v>461</v>
      </c>
      <c r="AJ212" s="11" t="s">
        <v>461</v>
      </c>
      <c r="AK212" s="11" t="s">
        <v>461</v>
      </c>
      <c r="AL212" s="11"/>
      <c r="AM212" s="11"/>
      <c r="AN212" s="11"/>
      <c r="AO212" s="11"/>
      <c r="AP212" s="11"/>
      <c r="AQ212" s="92" t="s">
        <v>1211</v>
      </c>
      <c r="AR212" s="11"/>
      <c r="AS212" s="92" t="s">
        <v>1211</v>
      </c>
      <c r="AT212" s="92" t="s">
        <v>1211</v>
      </c>
      <c r="AU212" s="8"/>
      <c r="AV212" s="8"/>
      <c r="AW212" s="8"/>
      <c r="AX212" s="142"/>
    </row>
    <row r="213" spans="1:50" x14ac:dyDescent="0.15">
      <c r="A213" s="10">
        <v>245</v>
      </c>
      <c r="B213" s="11">
        <v>23</v>
      </c>
      <c r="C213" s="11" t="s">
        <v>279</v>
      </c>
      <c r="D213" s="11">
        <v>213</v>
      </c>
      <c r="E213" s="44" t="s">
        <v>600</v>
      </c>
      <c r="F213" s="9" t="s">
        <v>319</v>
      </c>
      <c r="G213" s="10">
        <v>6</v>
      </c>
      <c r="H213" s="11" t="s">
        <v>79</v>
      </c>
      <c r="I213" s="11" t="s">
        <v>86</v>
      </c>
      <c r="J213" s="11">
        <v>34</v>
      </c>
      <c r="K213" s="11">
        <v>25</v>
      </c>
      <c r="L213" s="11"/>
      <c r="M213" s="8"/>
      <c r="N213" s="12" t="s">
        <v>318</v>
      </c>
      <c r="O213" s="476"/>
      <c r="P213" s="10" t="s">
        <v>461</v>
      </c>
      <c r="Q213" s="11" t="s">
        <v>461</v>
      </c>
      <c r="R213" s="11" t="s">
        <v>463</v>
      </c>
      <c r="S213" s="11" t="s">
        <v>461</v>
      </c>
      <c r="T213" s="11" t="s">
        <v>461</v>
      </c>
      <c r="U213" s="11" t="s">
        <v>705</v>
      </c>
      <c r="V213" s="11"/>
      <c r="W213" s="11"/>
      <c r="X213" s="11"/>
      <c r="Y213" s="11"/>
      <c r="Z213" s="11"/>
      <c r="AA213" s="11"/>
      <c r="AB213" s="11"/>
      <c r="AC213" s="11"/>
      <c r="AD213" s="11"/>
      <c r="AE213" s="8"/>
      <c r="AF213" s="12" t="s">
        <v>1279</v>
      </c>
      <c r="AG213" s="10" t="s">
        <v>461</v>
      </c>
      <c r="AH213" s="11" t="s">
        <v>461</v>
      </c>
      <c r="AI213" s="11" t="s">
        <v>461</v>
      </c>
      <c r="AJ213" s="11" t="s">
        <v>461</v>
      </c>
      <c r="AK213" s="11" t="s">
        <v>461</v>
      </c>
      <c r="AL213" s="11"/>
      <c r="AM213" s="11"/>
      <c r="AN213" s="11"/>
      <c r="AO213" s="11"/>
      <c r="AP213" s="11"/>
      <c r="AQ213" s="92" t="s">
        <v>1211</v>
      </c>
      <c r="AR213" s="11"/>
      <c r="AS213" s="92" t="s">
        <v>1211</v>
      </c>
      <c r="AT213" s="92" t="s">
        <v>1211</v>
      </c>
      <c r="AU213" s="8"/>
      <c r="AV213" s="8"/>
      <c r="AW213" s="8"/>
      <c r="AX213" s="142"/>
    </row>
    <row r="214" spans="1:50" x14ac:dyDescent="0.15">
      <c r="A214" s="10">
        <v>246</v>
      </c>
      <c r="B214" s="11">
        <v>23</v>
      </c>
      <c r="C214" s="11" t="s">
        <v>279</v>
      </c>
      <c r="D214" s="11">
        <v>213</v>
      </c>
      <c r="E214" s="44" t="s">
        <v>600</v>
      </c>
      <c r="F214" s="9" t="s">
        <v>320</v>
      </c>
      <c r="G214" s="10">
        <v>6</v>
      </c>
      <c r="H214" s="11" t="s">
        <v>79</v>
      </c>
      <c r="I214" s="11" t="s">
        <v>80</v>
      </c>
      <c r="J214" s="11">
        <v>34</v>
      </c>
      <c r="K214" s="11">
        <v>25</v>
      </c>
      <c r="L214" s="11"/>
      <c r="M214" s="8"/>
      <c r="N214" s="12" t="s">
        <v>318</v>
      </c>
      <c r="O214" s="476"/>
      <c r="P214" s="10" t="s">
        <v>461</v>
      </c>
      <c r="Q214" s="11" t="s">
        <v>461</v>
      </c>
      <c r="R214" s="11" t="s">
        <v>463</v>
      </c>
      <c r="S214" s="11" t="s">
        <v>461</v>
      </c>
      <c r="T214" s="11" t="s">
        <v>461</v>
      </c>
      <c r="U214" s="11" t="s">
        <v>705</v>
      </c>
      <c r="V214" s="11"/>
      <c r="W214" s="11"/>
      <c r="X214" s="11"/>
      <c r="Y214" s="11"/>
      <c r="Z214" s="11"/>
      <c r="AA214" s="11"/>
      <c r="AB214" s="11"/>
      <c r="AC214" s="11"/>
      <c r="AD214" s="11"/>
      <c r="AE214" s="8"/>
      <c r="AF214" s="12" t="s">
        <v>1279</v>
      </c>
      <c r="AG214" s="10" t="s">
        <v>461</v>
      </c>
      <c r="AH214" s="11" t="s">
        <v>461</v>
      </c>
      <c r="AI214" s="11" t="s">
        <v>461</v>
      </c>
      <c r="AJ214" s="11" t="s">
        <v>461</v>
      </c>
      <c r="AK214" s="11" t="s">
        <v>461</v>
      </c>
      <c r="AL214" s="11"/>
      <c r="AM214" s="11"/>
      <c r="AN214" s="11"/>
      <c r="AO214" s="11"/>
      <c r="AP214" s="11"/>
      <c r="AQ214" s="92" t="s">
        <v>1211</v>
      </c>
      <c r="AR214" s="11"/>
      <c r="AS214" s="92" t="s">
        <v>1211</v>
      </c>
      <c r="AT214" s="92" t="s">
        <v>1211</v>
      </c>
      <c r="AU214" s="8"/>
      <c r="AV214" s="8"/>
      <c r="AW214" s="8"/>
      <c r="AX214" s="142"/>
    </row>
    <row r="215" spans="1:50" x14ac:dyDescent="0.15">
      <c r="A215" s="10">
        <v>247</v>
      </c>
      <c r="B215" s="11">
        <v>23</v>
      </c>
      <c r="C215" s="11" t="s">
        <v>279</v>
      </c>
      <c r="D215" s="11">
        <v>213</v>
      </c>
      <c r="E215" s="44" t="s">
        <v>600</v>
      </c>
      <c r="F215" s="9" t="s">
        <v>321</v>
      </c>
      <c r="G215" s="10">
        <v>6</v>
      </c>
      <c r="H215" s="11" t="s">
        <v>79</v>
      </c>
      <c r="I215" s="11" t="s">
        <v>80</v>
      </c>
      <c r="J215" s="11">
        <v>34</v>
      </c>
      <c r="K215" s="11">
        <v>30</v>
      </c>
      <c r="L215" s="11"/>
      <c r="M215" s="8"/>
      <c r="N215" s="12" t="s">
        <v>318</v>
      </c>
      <c r="O215" s="476"/>
      <c r="P215" s="10" t="s">
        <v>461</v>
      </c>
      <c r="Q215" s="11" t="s">
        <v>461</v>
      </c>
      <c r="R215" s="11" t="s">
        <v>463</v>
      </c>
      <c r="S215" s="11" t="s">
        <v>461</v>
      </c>
      <c r="T215" s="11" t="s">
        <v>461</v>
      </c>
      <c r="U215" s="11" t="s">
        <v>705</v>
      </c>
      <c r="V215" s="11"/>
      <c r="W215" s="11"/>
      <c r="X215" s="11"/>
      <c r="Y215" s="11"/>
      <c r="Z215" s="11"/>
      <c r="AA215" s="11"/>
      <c r="AB215" s="11"/>
      <c r="AC215" s="11"/>
      <c r="AD215" s="11"/>
      <c r="AE215" s="8"/>
      <c r="AF215" s="12" t="s">
        <v>1279</v>
      </c>
      <c r="AG215" s="10" t="s">
        <v>461</v>
      </c>
      <c r="AH215" s="11" t="s">
        <v>461</v>
      </c>
      <c r="AI215" s="11" t="s">
        <v>461</v>
      </c>
      <c r="AJ215" s="11" t="s">
        <v>461</v>
      </c>
      <c r="AK215" s="11" t="s">
        <v>461</v>
      </c>
      <c r="AL215" s="11"/>
      <c r="AM215" s="11"/>
      <c r="AN215" s="11"/>
      <c r="AO215" s="11"/>
      <c r="AP215" s="11"/>
      <c r="AQ215" s="92" t="s">
        <v>1211</v>
      </c>
      <c r="AR215" s="11"/>
      <c r="AS215" s="92" t="s">
        <v>1211</v>
      </c>
      <c r="AT215" s="92" t="s">
        <v>1211</v>
      </c>
      <c r="AU215" s="8"/>
      <c r="AV215" s="8"/>
      <c r="AW215" s="8"/>
      <c r="AX215" s="142"/>
    </row>
    <row r="216" spans="1:50" x14ac:dyDescent="0.15">
      <c r="A216" s="10">
        <v>197</v>
      </c>
      <c r="B216" s="11">
        <v>23</v>
      </c>
      <c r="C216" s="11" t="s">
        <v>279</v>
      </c>
      <c r="D216" s="11">
        <v>214</v>
      </c>
      <c r="E216" s="45"/>
      <c r="F216" s="9" t="s">
        <v>322</v>
      </c>
      <c r="G216" s="10">
        <v>6</v>
      </c>
      <c r="H216" s="11" t="s">
        <v>79</v>
      </c>
      <c r="I216" s="11" t="s">
        <v>110</v>
      </c>
      <c r="J216" s="11">
        <v>34</v>
      </c>
      <c r="K216" s="11">
        <v>30</v>
      </c>
      <c r="L216" s="11"/>
      <c r="M216" s="8"/>
      <c r="N216" s="9"/>
      <c r="O216" s="475"/>
      <c r="P216" s="10" t="s">
        <v>461</v>
      </c>
      <c r="Q216" s="11" t="s">
        <v>461</v>
      </c>
      <c r="R216" s="11" t="s">
        <v>463</v>
      </c>
      <c r="S216" s="11" t="s">
        <v>461</v>
      </c>
      <c r="T216" s="11" t="s">
        <v>461</v>
      </c>
      <c r="U216" s="11" t="s">
        <v>705</v>
      </c>
      <c r="V216" s="11"/>
      <c r="W216" s="11"/>
      <c r="X216" s="11"/>
      <c r="Y216" s="11"/>
      <c r="Z216" s="11"/>
      <c r="AA216" s="11"/>
      <c r="AB216" s="11"/>
      <c r="AC216" s="11"/>
      <c r="AD216" s="11"/>
      <c r="AE216" s="8"/>
      <c r="AF216" s="12" t="s">
        <v>1279</v>
      </c>
      <c r="AG216" s="10" t="s">
        <v>461</v>
      </c>
      <c r="AH216" s="11" t="s">
        <v>461</v>
      </c>
      <c r="AI216" s="11" t="s">
        <v>461</v>
      </c>
      <c r="AJ216" s="11" t="s">
        <v>461</v>
      </c>
      <c r="AK216" s="11" t="s">
        <v>461</v>
      </c>
      <c r="AL216" s="11"/>
      <c r="AM216" s="11"/>
      <c r="AN216" s="11"/>
      <c r="AO216" s="11"/>
      <c r="AP216" s="11"/>
      <c r="AQ216" s="11"/>
      <c r="AR216" s="11"/>
      <c r="AS216" s="11"/>
      <c r="AT216" s="92" t="s">
        <v>1211</v>
      </c>
      <c r="AU216" s="8"/>
      <c r="AV216" s="8"/>
      <c r="AW216" s="8"/>
      <c r="AX216" s="142"/>
    </row>
    <row r="217" spans="1:50" x14ac:dyDescent="0.15">
      <c r="A217" s="10">
        <v>198</v>
      </c>
      <c r="B217" s="11">
        <v>23</v>
      </c>
      <c r="C217" s="11" t="s">
        <v>279</v>
      </c>
      <c r="D217" s="11">
        <v>215</v>
      </c>
      <c r="E217" s="45"/>
      <c r="F217" s="9" t="s">
        <v>323</v>
      </c>
      <c r="G217" s="10">
        <v>6</v>
      </c>
      <c r="H217" s="11" t="s">
        <v>79</v>
      </c>
      <c r="I217" s="11" t="s">
        <v>146</v>
      </c>
      <c r="J217" s="11">
        <v>32</v>
      </c>
      <c r="K217" s="11">
        <v>30</v>
      </c>
      <c r="L217" s="11"/>
      <c r="M217" s="8"/>
      <c r="N217" s="9"/>
      <c r="O217" s="475"/>
      <c r="P217" s="10" t="s">
        <v>461</v>
      </c>
      <c r="Q217" s="11" t="s">
        <v>461</v>
      </c>
      <c r="R217" s="11" t="s">
        <v>463</v>
      </c>
      <c r="S217" s="11" t="s">
        <v>461</v>
      </c>
      <c r="T217" s="11" t="s">
        <v>461</v>
      </c>
      <c r="U217" s="11" t="s">
        <v>705</v>
      </c>
      <c r="V217" s="11" t="s">
        <v>705</v>
      </c>
      <c r="W217" s="82" t="s">
        <v>696</v>
      </c>
      <c r="X217" s="11"/>
      <c r="Y217" s="11"/>
      <c r="Z217" s="11"/>
      <c r="AA217" s="11"/>
      <c r="AB217" s="11"/>
      <c r="AC217" s="11"/>
      <c r="AD217" s="11"/>
      <c r="AE217" s="8"/>
      <c r="AF217" s="12" t="s">
        <v>1279</v>
      </c>
      <c r="AG217" s="10" t="s">
        <v>461</v>
      </c>
      <c r="AH217" s="11" t="s">
        <v>461</v>
      </c>
      <c r="AI217" s="11" t="s">
        <v>461</v>
      </c>
      <c r="AJ217" s="11" t="s">
        <v>461</v>
      </c>
      <c r="AK217" s="11" t="s">
        <v>461</v>
      </c>
      <c r="AL217" s="11"/>
      <c r="AM217" s="11"/>
      <c r="AN217" s="11"/>
      <c r="AO217" s="11"/>
      <c r="AP217" s="11"/>
      <c r="AQ217" s="92" t="s">
        <v>1211</v>
      </c>
      <c r="AR217" s="92" t="s">
        <v>1211</v>
      </c>
      <c r="AS217" s="11"/>
      <c r="AT217" s="92" t="s">
        <v>1211</v>
      </c>
      <c r="AU217" s="8"/>
      <c r="AV217" s="8"/>
      <c r="AW217" s="8"/>
      <c r="AX217" s="142"/>
    </row>
    <row r="218" spans="1:50" x14ac:dyDescent="0.15">
      <c r="A218" s="10">
        <v>199</v>
      </c>
      <c r="B218" s="11">
        <v>23</v>
      </c>
      <c r="C218" s="11" t="s">
        <v>279</v>
      </c>
      <c r="D218" s="11">
        <v>216</v>
      </c>
      <c r="E218" s="45"/>
      <c r="F218" s="9" t="s">
        <v>324</v>
      </c>
      <c r="G218" s="10">
        <v>6</v>
      </c>
      <c r="H218" s="11" t="s">
        <v>79</v>
      </c>
      <c r="I218" s="11" t="s">
        <v>80</v>
      </c>
      <c r="J218" s="11">
        <v>34</v>
      </c>
      <c r="K218" s="11">
        <v>30</v>
      </c>
      <c r="L218" s="11"/>
      <c r="M218" s="8"/>
      <c r="N218" s="9"/>
      <c r="O218" s="475"/>
      <c r="P218" s="10" t="s">
        <v>461</v>
      </c>
      <c r="Q218" s="11" t="s">
        <v>461</v>
      </c>
      <c r="R218" s="11" t="s">
        <v>463</v>
      </c>
      <c r="S218" s="11" t="s">
        <v>461</v>
      </c>
      <c r="T218" s="11" t="s">
        <v>461</v>
      </c>
      <c r="U218" s="11" t="s">
        <v>705</v>
      </c>
      <c r="V218" s="11" t="s">
        <v>705</v>
      </c>
      <c r="W218" s="82" t="s">
        <v>696</v>
      </c>
      <c r="X218" s="11"/>
      <c r="Y218" s="11"/>
      <c r="Z218" s="11"/>
      <c r="AA218" s="11"/>
      <c r="AB218" s="11"/>
      <c r="AC218" s="11"/>
      <c r="AD218" s="11"/>
      <c r="AE218" s="8"/>
      <c r="AF218" s="12" t="s">
        <v>1279</v>
      </c>
      <c r="AG218" s="10" t="s">
        <v>461</v>
      </c>
      <c r="AH218" s="11" t="s">
        <v>461</v>
      </c>
      <c r="AI218" s="11" t="s">
        <v>461</v>
      </c>
      <c r="AJ218" s="11" t="s">
        <v>461</v>
      </c>
      <c r="AK218" s="11" t="s">
        <v>461</v>
      </c>
      <c r="AL218" s="11"/>
      <c r="AM218" s="11"/>
      <c r="AN218" s="11"/>
      <c r="AO218" s="11"/>
      <c r="AP218" s="11"/>
      <c r="AQ218" s="92" t="s">
        <v>1211</v>
      </c>
      <c r="AR218" s="92" t="s">
        <v>1211</v>
      </c>
      <c r="AS218" s="11"/>
      <c r="AT218" s="11"/>
      <c r="AU218" s="8"/>
      <c r="AV218" s="8"/>
      <c r="AW218" s="8"/>
      <c r="AX218" s="142"/>
    </row>
    <row r="219" spans="1:50" x14ac:dyDescent="0.15">
      <c r="A219" s="10">
        <v>200</v>
      </c>
      <c r="B219" s="11">
        <v>23</v>
      </c>
      <c r="C219" s="11" t="s">
        <v>279</v>
      </c>
      <c r="D219" s="11">
        <v>217</v>
      </c>
      <c r="E219" s="45"/>
      <c r="F219" s="9" t="s">
        <v>325</v>
      </c>
      <c r="G219" s="10">
        <v>6</v>
      </c>
      <c r="H219" s="11" t="s">
        <v>79</v>
      </c>
      <c r="I219" s="11" t="s">
        <v>80</v>
      </c>
      <c r="J219" s="11">
        <v>34</v>
      </c>
      <c r="K219" s="11">
        <v>30</v>
      </c>
      <c r="L219" s="11"/>
      <c r="M219" s="8"/>
      <c r="N219" s="12" t="s">
        <v>326</v>
      </c>
      <c r="O219" s="476"/>
      <c r="P219" s="10" t="s">
        <v>461</v>
      </c>
      <c r="Q219" s="11" t="s">
        <v>461</v>
      </c>
      <c r="R219" s="11" t="s">
        <v>463</v>
      </c>
      <c r="S219" s="11" t="s">
        <v>461</v>
      </c>
      <c r="T219" s="11" t="s">
        <v>461</v>
      </c>
      <c r="U219" s="11" t="s">
        <v>705</v>
      </c>
      <c r="V219" s="11"/>
      <c r="W219" s="11"/>
      <c r="X219" s="11"/>
      <c r="Y219" s="11"/>
      <c r="Z219" s="11"/>
      <c r="AA219" s="11"/>
      <c r="AB219" s="11"/>
      <c r="AC219" s="11"/>
      <c r="AD219" s="11"/>
      <c r="AE219" s="8"/>
      <c r="AF219" s="12" t="s">
        <v>1279</v>
      </c>
      <c r="AG219" s="10" t="s">
        <v>461</v>
      </c>
      <c r="AH219" s="11" t="s">
        <v>461</v>
      </c>
      <c r="AI219" s="11" t="s">
        <v>461</v>
      </c>
      <c r="AJ219" s="11" t="s">
        <v>461</v>
      </c>
      <c r="AK219" s="11" t="s">
        <v>461</v>
      </c>
      <c r="AL219" s="11"/>
      <c r="AM219" s="11"/>
      <c r="AN219" s="11"/>
      <c r="AO219" s="11"/>
      <c r="AP219" s="11"/>
      <c r="AQ219" s="92" t="s">
        <v>1211</v>
      </c>
      <c r="AR219" s="11"/>
      <c r="AS219" s="92" t="s">
        <v>1211</v>
      </c>
      <c r="AT219" s="92" t="s">
        <v>1211</v>
      </c>
      <c r="AU219" s="8"/>
      <c r="AV219" s="8"/>
      <c r="AW219" s="8"/>
      <c r="AX219" s="142"/>
    </row>
    <row r="220" spans="1:50" x14ac:dyDescent="0.15">
      <c r="A220" s="10">
        <v>202</v>
      </c>
      <c r="B220" s="11">
        <v>23</v>
      </c>
      <c r="C220" s="11" t="s">
        <v>279</v>
      </c>
      <c r="D220" s="11">
        <v>219</v>
      </c>
      <c r="E220" s="45"/>
      <c r="F220" s="9" t="s">
        <v>327</v>
      </c>
      <c r="G220" s="10">
        <v>6</v>
      </c>
      <c r="H220" s="11" t="s">
        <v>79</v>
      </c>
      <c r="I220" s="11" t="s">
        <v>80</v>
      </c>
      <c r="J220" s="11">
        <v>32</v>
      </c>
      <c r="K220" s="11">
        <v>30</v>
      </c>
      <c r="L220" s="11"/>
      <c r="M220" s="8"/>
      <c r="N220" s="12" t="s">
        <v>328</v>
      </c>
      <c r="O220" s="476"/>
      <c r="P220" s="10" t="s">
        <v>461</v>
      </c>
      <c r="Q220" s="11" t="s">
        <v>461</v>
      </c>
      <c r="R220" s="11" t="s">
        <v>463</v>
      </c>
      <c r="S220" s="11" t="s">
        <v>461</v>
      </c>
      <c r="T220" s="11" t="s">
        <v>461</v>
      </c>
      <c r="U220" s="11" t="s">
        <v>705</v>
      </c>
      <c r="V220" s="11"/>
      <c r="W220" s="82" t="s">
        <v>706</v>
      </c>
      <c r="X220" s="11"/>
      <c r="Y220" s="82" t="s">
        <v>712</v>
      </c>
      <c r="Z220" s="11"/>
      <c r="AA220" s="11"/>
      <c r="AB220" s="11"/>
      <c r="AC220" s="11"/>
      <c r="AD220" s="11"/>
      <c r="AE220" s="8"/>
      <c r="AF220" s="12" t="s">
        <v>1279</v>
      </c>
      <c r="AG220" s="10" t="s">
        <v>461</v>
      </c>
      <c r="AH220" s="11" t="s">
        <v>461</v>
      </c>
      <c r="AI220" s="11" t="s">
        <v>461</v>
      </c>
      <c r="AJ220" s="11" t="s">
        <v>461</v>
      </c>
      <c r="AK220" s="11" t="s">
        <v>461</v>
      </c>
      <c r="AL220" s="11"/>
      <c r="AM220" s="11"/>
      <c r="AN220" s="11"/>
      <c r="AO220" s="11"/>
      <c r="AP220" s="11"/>
      <c r="AQ220" s="92" t="s">
        <v>1211</v>
      </c>
      <c r="AR220" s="92" t="s">
        <v>1211</v>
      </c>
      <c r="AS220" s="11"/>
      <c r="AT220" s="92" t="s">
        <v>1211</v>
      </c>
      <c r="AU220" s="8"/>
      <c r="AV220" s="8"/>
      <c r="AW220" s="8"/>
      <c r="AX220" s="142"/>
    </row>
    <row r="221" spans="1:50" x14ac:dyDescent="0.15">
      <c r="A221" s="10">
        <v>203</v>
      </c>
      <c r="B221" s="11">
        <v>23</v>
      </c>
      <c r="C221" s="11" t="s">
        <v>279</v>
      </c>
      <c r="D221" s="11">
        <v>220</v>
      </c>
      <c r="E221" s="45"/>
      <c r="F221" s="9" t="s">
        <v>329</v>
      </c>
      <c r="G221" s="10">
        <v>6</v>
      </c>
      <c r="H221" s="11" t="s">
        <v>79</v>
      </c>
      <c r="I221" s="11" t="s">
        <v>80</v>
      </c>
      <c r="J221" s="11">
        <v>34</v>
      </c>
      <c r="K221" s="11">
        <v>30</v>
      </c>
      <c r="L221" s="11"/>
      <c r="M221" s="8"/>
      <c r="N221" s="12" t="s">
        <v>330</v>
      </c>
      <c r="O221" s="476"/>
      <c r="P221" s="10" t="s">
        <v>461</v>
      </c>
      <c r="Q221" s="11" t="s">
        <v>461</v>
      </c>
      <c r="R221" s="11" t="s">
        <v>463</v>
      </c>
      <c r="S221" s="11" t="s">
        <v>461</v>
      </c>
      <c r="T221" s="11" t="s">
        <v>461</v>
      </c>
      <c r="U221" s="11" t="s">
        <v>705</v>
      </c>
      <c r="V221" s="11"/>
      <c r="W221" s="82" t="s">
        <v>706</v>
      </c>
      <c r="X221" s="11"/>
      <c r="Y221" s="11"/>
      <c r="Z221" s="11"/>
      <c r="AA221" s="11"/>
      <c r="AB221" s="11"/>
      <c r="AC221" s="11"/>
      <c r="AD221" s="11"/>
      <c r="AE221" s="8"/>
      <c r="AF221" s="12" t="s">
        <v>1279</v>
      </c>
      <c r="AG221" s="10" t="s">
        <v>461</v>
      </c>
      <c r="AH221" s="11" t="s">
        <v>461</v>
      </c>
      <c r="AI221" s="11" t="s">
        <v>461</v>
      </c>
      <c r="AJ221" s="11" t="s">
        <v>461</v>
      </c>
      <c r="AK221" s="11" t="s">
        <v>461</v>
      </c>
      <c r="AL221" s="11"/>
      <c r="AM221" s="11"/>
      <c r="AN221" s="11"/>
      <c r="AO221" s="11"/>
      <c r="AP221" s="11"/>
      <c r="AQ221" s="92" t="s">
        <v>1211</v>
      </c>
      <c r="AR221" s="92" t="s">
        <v>1211</v>
      </c>
      <c r="AS221" s="92" t="s">
        <v>1211</v>
      </c>
      <c r="AT221" s="92" t="s">
        <v>1211</v>
      </c>
      <c r="AU221" s="8"/>
      <c r="AV221" s="8"/>
      <c r="AW221" s="8"/>
      <c r="AX221" s="142"/>
    </row>
    <row r="222" spans="1:50" x14ac:dyDescent="0.15">
      <c r="A222" s="10">
        <v>226</v>
      </c>
      <c r="B222" s="11">
        <v>23</v>
      </c>
      <c r="C222" s="11" t="s">
        <v>279</v>
      </c>
      <c r="D222" s="11">
        <v>220</v>
      </c>
      <c r="E222" s="44" t="s">
        <v>597</v>
      </c>
      <c r="F222" s="9" t="s">
        <v>331</v>
      </c>
      <c r="G222" s="10">
        <v>6</v>
      </c>
      <c r="H222" s="11" t="s">
        <v>79</v>
      </c>
      <c r="I222" s="11" t="s">
        <v>80</v>
      </c>
      <c r="J222" s="11">
        <v>34</v>
      </c>
      <c r="K222" s="11">
        <v>30</v>
      </c>
      <c r="L222" s="11"/>
      <c r="M222" s="8"/>
      <c r="N222" s="12" t="s">
        <v>330</v>
      </c>
      <c r="O222" s="476"/>
      <c r="P222" s="10" t="s">
        <v>461</v>
      </c>
      <c r="Q222" s="11" t="s">
        <v>461</v>
      </c>
      <c r="R222" s="11" t="s">
        <v>463</v>
      </c>
      <c r="S222" s="11" t="s">
        <v>461</v>
      </c>
      <c r="T222" s="11" t="s">
        <v>461</v>
      </c>
      <c r="U222" s="11" t="s">
        <v>705</v>
      </c>
      <c r="V222" s="11"/>
      <c r="W222" s="82" t="s">
        <v>706</v>
      </c>
      <c r="X222" s="11"/>
      <c r="Y222" s="11"/>
      <c r="Z222" s="11"/>
      <c r="AA222" s="11"/>
      <c r="AB222" s="11"/>
      <c r="AC222" s="11"/>
      <c r="AD222" s="11"/>
      <c r="AE222" s="8"/>
      <c r="AF222" s="12" t="s">
        <v>1279</v>
      </c>
      <c r="AG222" s="10" t="s">
        <v>461</v>
      </c>
      <c r="AH222" s="11" t="s">
        <v>461</v>
      </c>
      <c r="AI222" s="11" t="s">
        <v>461</v>
      </c>
      <c r="AJ222" s="11" t="s">
        <v>461</v>
      </c>
      <c r="AK222" s="11" t="s">
        <v>461</v>
      </c>
      <c r="AL222" s="11"/>
      <c r="AM222" s="11"/>
      <c r="AN222" s="11"/>
      <c r="AO222" s="11"/>
      <c r="AP222" s="11"/>
      <c r="AQ222" s="92" t="s">
        <v>1211</v>
      </c>
      <c r="AR222" s="92" t="s">
        <v>1211</v>
      </c>
      <c r="AS222" s="92" t="s">
        <v>1211</v>
      </c>
      <c r="AT222" s="92" t="s">
        <v>1211</v>
      </c>
      <c r="AU222" s="8"/>
      <c r="AV222" s="8"/>
      <c r="AW222" s="8"/>
      <c r="AX222" s="142"/>
    </row>
    <row r="223" spans="1:50" x14ac:dyDescent="0.15">
      <c r="A223" s="10">
        <v>227</v>
      </c>
      <c r="B223" s="11">
        <v>23</v>
      </c>
      <c r="C223" s="11" t="s">
        <v>279</v>
      </c>
      <c r="D223" s="11">
        <v>220</v>
      </c>
      <c r="E223" s="44" t="s">
        <v>597</v>
      </c>
      <c r="F223" s="9" t="s">
        <v>332</v>
      </c>
      <c r="G223" s="10">
        <v>6</v>
      </c>
      <c r="H223" s="11" t="s">
        <v>79</v>
      </c>
      <c r="I223" s="11" t="s">
        <v>80</v>
      </c>
      <c r="J223" s="11">
        <v>34</v>
      </c>
      <c r="K223" s="11">
        <v>30</v>
      </c>
      <c r="L223" s="11"/>
      <c r="M223" s="8"/>
      <c r="N223" s="12" t="s">
        <v>330</v>
      </c>
      <c r="O223" s="476"/>
      <c r="P223" s="10" t="s">
        <v>461</v>
      </c>
      <c r="Q223" s="11" t="s">
        <v>461</v>
      </c>
      <c r="R223" s="11" t="s">
        <v>463</v>
      </c>
      <c r="S223" s="11" t="s">
        <v>461</v>
      </c>
      <c r="T223" s="11" t="s">
        <v>461</v>
      </c>
      <c r="U223" s="11" t="s">
        <v>705</v>
      </c>
      <c r="V223" s="11"/>
      <c r="W223" s="82" t="s">
        <v>706</v>
      </c>
      <c r="X223" s="11"/>
      <c r="Y223" s="11"/>
      <c r="Z223" s="11"/>
      <c r="AA223" s="11"/>
      <c r="AB223" s="11"/>
      <c r="AC223" s="11"/>
      <c r="AD223" s="11"/>
      <c r="AE223" s="8"/>
      <c r="AF223" s="12" t="s">
        <v>1279</v>
      </c>
      <c r="AG223" s="10" t="s">
        <v>461</v>
      </c>
      <c r="AH223" s="11" t="s">
        <v>461</v>
      </c>
      <c r="AI223" s="11" t="s">
        <v>461</v>
      </c>
      <c r="AJ223" s="11" t="s">
        <v>461</v>
      </c>
      <c r="AK223" s="11" t="s">
        <v>461</v>
      </c>
      <c r="AL223" s="11"/>
      <c r="AM223" s="11"/>
      <c r="AN223" s="11"/>
      <c r="AO223" s="11"/>
      <c r="AP223" s="11"/>
      <c r="AQ223" s="92" t="s">
        <v>1211</v>
      </c>
      <c r="AR223" s="92" t="s">
        <v>1211</v>
      </c>
      <c r="AS223" s="92" t="s">
        <v>1211</v>
      </c>
      <c r="AT223" s="92" t="s">
        <v>1211</v>
      </c>
      <c r="AU223" s="8"/>
      <c r="AV223" s="8"/>
      <c r="AW223" s="8"/>
      <c r="AX223" s="142"/>
    </row>
    <row r="224" spans="1:50" x14ac:dyDescent="0.15">
      <c r="A224" s="10">
        <v>204</v>
      </c>
      <c r="B224" s="11">
        <v>23</v>
      </c>
      <c r="C224" s="11" t="s">
        <v>279</v>
      </c>
      <c r="D224" s="11">
        <v>221</v>
      </c>
      <c r="E224" s="45"/>
      <c r="F224" s="9" t="s">
        <v>333</v>
      </c>
      <c r="G224" s="10">
        <v>6</v>
      </c>
      <c r="H224" s="11" t="s">
        <v>79</v>
      </c>
      <c r="I224" s="11" t="s">
        <v>146</v>
      </c>
      <c r="J224" s="11"/>
      <c r="K224" s="11">
        <v>30</v>
      </c>
      <c r="L224" s="11"/>
      <c r="M224" s="8"/>
      <c r="N224" s="9"/>
      <c r="O224" s="475"/>
      <c r="P224" s="10" t="s">
        <v>461</v>
      </c>
      <c r="Q224" s="11" t="s">
        <v>461</v>
      </c>
      <c r="R224" s="11" t="s">
        <v>463</v>
      </c>
      <c r="S224" s="11" t="s">
        <v>461</v>
      </c>
      <c r="T224" s="11" t="s">
        <v>461</v>
      </c>
      <c r="U224" s="11" t="s">
        <v>705</v>
      </c>
      <c r="V224" s="11"/>
      <c r="W224" s="11"/>
      <c r="X224" s="11"/>
      <c r="Y224" s="11"/>
      <c r="Z224" s="11"/>
      <c r="AA224" s="11"/>
      <c r="AB224" s="11"/>
      <c r="AC224" s="11"/>
      <c r="AD224" s="11"/>
      <c r="AE224" s="8"/>
      <c r="AF224" s="12" t="s">
        <v>1279</v>
      </c>
      <c r="AG224" s="10" t="s">
        <v>461</v>
      </c>
      <c r="AH224" s="11" t="s">
        <v>461</v>
      </c>
      <c r="AI224" s="11" t="s">
        <v>461</v>
      </c>
      <c r="AJ224" s="11" t="s">
        <v>461</v>
      </c>
      <c r="AK224" s="11" t="s">
        <v>461</v>
      </c>
      <c r="AL224" s="11"/>
      <c r="AM224" s="11"/>
      <c r="AN224" s="11"/>
      <c r="AO224" s="11"/>
      <c r="AP224" s="11"/>
      <c r="AQ224" s="11"/>
      <c r="AR224" s="11"/>
      <c r="AS224" s="11"/>
      <c r="AT224" s="11"/>
      <c r="AU224" s="8"/>
      <c r="AV224" s="8"/>
      <c r="AW224" s="8"/>
      <c r="AX224" s="142"/>
    </row>
    <row r="225" spans="1:50" x14ac:dyDescent="0.15">
      <c r="A225" s="10">
        <v>262</v>
      </c>
      <c r="B225" s="11">
        <v>23</v>
      </c>
      <c r="C225" s="11" t="s">
        <v>279</v>
      </c>
      <c r="D225" s="11">
        <v>221</v>
      </c>
      <c r="E225" s="44" t="s">
        <v>605</v>
      </c>
      <c r="F225" s="9" t="s">
        <v>334</v>
      </c>
      <c r="G225" s="10">
        <v>6</v>
      </c>
      <c r="H225" s="11" t="s">
        <v>89</v>
      </c>
      <c r="I225" s="11" t="s">
        <v>146</v>
      </c>
      <c r="J225" s="11"/>
      <c r="K225" s="11">
        <v>35</v>
      </c>
      <c r="L225" s="11"/>
      <c r="M225" s="8"/>
      <c r="N225" s="9"/>
      <c r="O225" s="475"/>
      <c r="P225" s="10" t="s">
        <v>461</v>
      </c>
      <c r="Q225" s="11" t="s">
        <v>461</v>
      </c>
      <c r="R225" s="11" t="s">
        <v>463</v>
      </c>
      <c r="S225" s="11" t="s">
        <v>461</v>
      </c>
      <c r="T225" s="11" t="s">
        <v>461</v>
      </c>
      <c r="U225" s="11" t="s">
        <v>705</v>
      </c>
      <c r="V225" s="11"/>
      <c r="W225" s="11"/>
      <c r="X225" s="11"/>
      <c r="Y225" s="11"/>
      <c r="Z225" s="11"/>
      <c r="AA225" s="11"/>
      <c r="AB225" s="11"/>
      <c r="AC225" s="11"/>
      <c r="AD225" s="11"/>
      <c r="AE225" s="8"/>
      <c r="AF225" s="12" t="s">
        <v>1279</v>
      </c>
      <c r="AG225" s="10" t="s">
        <v>461</v>
      </c>
      <c r="AH225" s="11" t="s">
        <v>461</v>
      </c>
      <c r="AI225" s="11" t="s">
        <v>461</v>
      </c>
      <c r="AJ225" s="11" t="s">
        <v>461</v>
      </c>
      <c r="AK225" s="11" t="s">
        <v>461</v>
      </c>
      <c r="AL225" s="11"/>
      <c r="AM225" s="11"/>
      <c r="AN225" s="11"/>
      <c r="AO225" s="11"/>
      <c r="AP225" s="11"/>
      <c r="AQ225" s="11"/>
      <c r="AR225" s="11"/>
      <c r="AS225" s="11"/>
      <c r="AT225" s="11"/>
      <c r="AU225" s="8"/>
      <c r="AV225" s="8"/>
      <c r="AW225" s="8"/>
      <c r="AX225" s="142"/>
    </row>
    <row r="226" spans="1:50" x14ac:dyDescent="0.15">
      <c r="A226" s="10">
        <v>263</v>
      </c>
      <c r="B226" s="11">
        <v>23</v>
      </c>
      <c r="C226" s="11" t="s">
        <v>279</v>
      </c>
      <c r="D226" s="11">
        <v>221</v>
      </c>
      <c r="E226" s="44" t="s">
        <v>605</v>
      </c>
      <c r="F226" s="9" t="s">
        <v>335</v>
      </c>
      <c r="G226" s="10">
        <v>6</v>
      </c>
      <c r="H226" s="11" t="s">
        <v>89</v>
      </c>
      <c r="I226" s="11" t="s">
        <v>146</v>
      </c>
      <c r="J226" s="11"/>
      <c r="K226" s="11">
        <v>55</v>
      </c>
      <c r="L226" s="11"/>
      <c r="M226" s="8"/>
      <c r="N226" s="9"/>
      <c r="O226" s="475"/>
      <c r="P226" s="10" t="s">
        <v>461</v>
      </c>
      <c r="Q226" s="11" t="s">
        <v>461</v>
      </c>
      <c r="R226" s="11" t="s">
        <v>463</v>
      </c>
      <c r="S226" s="11" t="s">
        <v>461</v>
      </c>
      <c r="T226" s="11" t="s">
        <v>461</v>
      </c>
      <c r="U226" s="11" t="s">
        <v>705</v>
      </c>
      <c r="V226" s="11"/>
      <c r="W226" s="11"/>
      <c r="X226" s="11"/>
      <c r="Y226" s="11"/>
      <c r="Z226" s="11"/>
      <c r="AA226" s="11"/>
      <c r="AB226" s="11"/>
      <c r="AC226" s="11"/>
      <c r="AD226" s="11"/>
      <c r="AE226" s="8"/>
      <c r="AF226" s="12" t="s">
        <v>1279</v>
      </c>
      <c r="AG226" s="10" t="s">
        <v>461</v>
      </c>
      <c r="AH226" s="11" t="s">
        <v>461</v>
      </c>
      <c r="AI226" s="11" t="s">
        <v>461</v>
      </c>
      <c r="AJ226" s="11" t="s">
        <v>461</v>
      </c>
      <c r="AK226" s="11" t="s">
        <v>461</v>
      </c>
      <c r="AL226" s="11"/>
      <c r="AM226" s="11"/>
      <c r="AN226" s="11"/>
      <c r="AO226" s="11"/>
      <c r="AP226" s="11"/>
      <c r="AQ226" s="11"/>
      <c r="AR226" s="11"/>
      <c r="AS226" s="11"/>
      <c r="AT226" s="11"/>
      <c r="AU226" s="8"/>
      <c r="AV226" s="8"/>
      <c r="AW226" s="8"/>
      <c r="AX226" s="142"/>
    </row>
    <row r="227" spans="1:50" x14ac:dyDescent="0.15">
      <c r="A227" s="10">
        <v>205</v>
      </c>
      <c r="B227" s="11">
        <v>23</v>
      </c>
      <c r="C227" s="11" t="s">
        <v>279</v>
      </c>
      <c r="D227" s="11">
        <v>222</v>
      </c>
      <c r="E227" s="45"/>
      <c r="F227" s="9" t="s">
        <v>336</v>
      </c>
      <c r="G227" s="10">
        <v>6</v>
      </c>
      <c r="H227" s="11" t="s">
        <v>79</v>
      </c>
      <c r="I227" s="11" t="s">
        <v>80</v>
      </c>
      <c r="J227" s="11">
        <v>34</v>
      </c>
      <c r="K227" s="11">
        <v>30</v>
      </c>
      <c r="L227" s="11"/>
      <c r="M227" s="8"/>
      <c r="N227" s="12" t="s">
        <v>337</v>
      </c>
      <c r="O227" s="476"/>
      <c r="P227" s="10" t="s">
        <v>461</v>
      </c>
      <c r="Q227" s="11" t="s">
        <v>461</v>
      </c>
      <c r="R227" s="11" t="s">
        <v>463</v>
      </c>
      <c r="S227" s="11" t="s">
        <v>461</v>
      </c>
      <c r="T227" s="11" t="s">
        <v>461</v>
      </c>
      <c r="U227" s="11" t="s">
        <v>705</v>
      </c>
      <c r="V227" s="11"/>
      <c r="W227" s="11"/>
      <c r="X227" s="11"/>
      <c r="Y227" s="11"/>
      <c r="Z227" s="11"/>
      <c r="AA227" s="11"/>
      <c r="AB227" s="11"/>
      <c r="AC227" s="11"/>
      <c r="AD227" s="11"/>
      <c r="AE227" s="8"/>
      <c r="AF227" s="12" t="s">
        <v>1279</v>
      </c>
      <c r="AG227" s="10" t="s">
        <v>461</v>
      </c>
      <c r="AH227" s="11" t="s">
        <v>461</v>
      </c>
      <c r="AI227" s="11" t="s">
        <v>461</v>
      </c>
      <c r="AJ227" s="11" t="s">
        <v>461</v>
      </c>
      <c r="AK227" s="11" t="s">
        <v>461</v>
      </c>
      <c r="AL227" s="11"/>
      <c r="AM227" s="11"/>
      <c r="AN227" s="11"/>
      <c r="AO227" s="11"/>
      <c r="AP227" s="11"/>
      <c r="AQ227" s="92" t="s">
        <v>1211</v>
      </c>
      <c r="AR227" s="11"/>
      <c r="AS227" s="92" t="s">
        <v>1211</v>
      </c>
      <c r="AT227" s="92" t="s">
        <v>1211</v>
      </c>
      <c r="AU227" s="8"/>
      <c r="AV227" s="8"/>
      <c r="AW227" s="8"/>
      <c r="AX227" s="142"/>
    </row>
    <row r="228" spans="1:50" x14ac:dyDescent="0.15">
      <c r="A228" s="10">
        <v>206</v>
      </c>
      <c r="B228" s="11">
        <v>23</v>
      </c>
      <c r="C228" s="11" t="s">
        <v>279</v>
      </c>
      <c r="D228" s="11">
        <v>223</v>
      </c>
      <c r="E228" s="45"/>
      <c r="F228" s="9" t="s">
        <v>338</v>
      </c>
      <c r="G228" s="10">
        <v>6</v>
      </c>
      <c r="H228" s="11" t="s">
        <v>79</v>
      </c>
      <c r="I228" s="11" t="s">
        <v>80</v>
      </c>
      <c r="J228" s="11">
        <v>34</v>
      </c>
      <c r="K228" s="11">
        <v>30</v>
      </c>
      <c r="L228" s="11"/>
      <c r="M228" s="8"/>
      <c r="N228" s="12" t="s">
        <v>339</v>
      </c>
      <c r="O228" s="476"/>
      <c r="P228" s="10" t="s">
        <v>461</v>
      </c>
      <c r="Q228" s="11" t="s">
        <v>461</v>
      </c>
      <c r="R228" s="11" t="s">
        <v>463</v>
      </c>
      <c r="S228" s="11" t="s">
        <v>461</v>
      </c>
      <c r="T228" s="11" t="s">
        <v>461</v>
      </c>
      <c r="U228" s="11" t="s">
        <v>705</v>
      </c>
      <c r="V228" s="11"/>
      <c r="W228" s="11"/>
      <c r="X228" s="11"/>
      <c r="Y228" s="11"/>
      <c r="Z228" s="11"/>
      <c r="AA228" s="11"/>
      <c r="AB228" s="11"/>
      <c r="AC228" s="11"/>
      <c r="AD228" s="11"/>
      <c r="AE228" s="8"/>
      <c r="AF228" s="12" t="s">
        <v>1279</v>
      </c>
      <c r="AG228" s="10" t="s">
        <v>461</v>
      </c>
      <c r="AH228" s="11" t="s">
        <v>461</v>
      </c>
      <c r="AI228" s="11" t="s">
        <v>461</v>
      </c>
      <c r="AJ228" s="11" t="s">
        <v>461</v>
      </c>
      <c r="AK228" s="11" t="s">
        <v>461</v>
      </c>
      <c r="AL228" s="11"/>
      <c r="AM228" s="11"/>
      <c r="AN228" s="11"/>
      <c r="AO228" s="11"/>
      <c r="AP228" s="11"/>
      <c r="AQ228" s="92" t="s">
        <v>1211</v>
      </c>
      <c r="AR228" s="92"/>
      <c r="AS228" s="92" t="s">
        <v>1211</v>
      </c>
      <c r="AT228" s="92"/>
      <c r="AU228" s="8"/>
      <c r="AV228" s="8"/>
      <c r="AW228" s="8"/>
      <c r="AX228" s="142"/>
    </row>
    <row r="229" spans="1:50" x14ac:dyDescent="0.15">
      <c r="A229" s="10">
        <v>207</v>
      </c>
      <c r="B229" s="11">
        <v>23</v>
      </c>
      <c r="C229" s="11" t="s">
        <v>279</v>
      </c>
      <c r="D229" s="11">
        <v>224</v>
      </c>
      <c r="E229" s="45"/>
      <c r="F229" s="9" t="s">
        <v>340</v>
      </c>
      <c r="G229" s="10">
        <v>6</v>
      </c>
      <c r="H229" s="11" t="s">
        <v>79</v>
      </c>
      <c r="I229" s="11" t="s">
        <v>80</v>
      </c>
      <c r="J229" s="11">
        <v>34</v>
      </c>
      <c r="K229" s="11">
        <v>30</v>
      </c>
      <c r="L229" s="11"/>
      <c r="M229" s="8"/>
      <c r="N229" s="9"/>
      <c r="O229" s="475"/>
      <c r="P229" s="10" t="s">
        <v>461</v>
      </c>
      <c r="Q229" s="11" t="s">
        <v>461</v>
      </c>
      <c r="R229" s="11" t="s">
        <v>463</v>
      </c>
      <c r="S229" s="11" t="s">
        <v>461</v>
      </c>
      <c r="T229" s="11" t="s">
        <v>461</v>
      </c>
      <c r="U229" s="11" t="s">
        <v>705</v>
      </c>
      <c r="V229" s="11"/>
      <c r="W229" s="11"/>
      <c r="X229" s="11"/>
      <c r="Y229" s="11"/>
      <c r="Z229" s="11"/>
      <c r="AA229" s="11"/>
      <c r="AB229" s="11"/>
      <c r="AC229" s="11"/>
      <c r="AD229" s="11"/>
      <c r="AE229" s="8"/>
      <c r="AF229" s="12" t="s">
        <v>1279</v>
      </c>
      <c r="AG229" s="10" t="s">
        <v>461</v>
      </c>
      <c r="AH229" s="11" t="s">
        <v>461</v>
      </c>
      <c r="AI229" s="11" t="s">
        <v>461</v>
      </c>
      <c r="AJ229" s="11" t="s">
        <v>461</v>
      </c>
      <c r="AK229" s="11" t="s">
        <v>461</v>
      </c>
      <c r="AL229" s="11"/>
      <c r="AM229" s="11"/>
      <c r="AN229" s="11"/>
      <c r="AO229" s="11"/>
      <c r="AP229" s="11"/>
      <c r="AQ229" s="92" t="s">
        <v>1211</v>
      </c>
      <c r="AR229" s="11"/>
      <c r="AS229" s="92" t="s">
        <v>1211</v>
      </c>
      <c r="AT229" s="92" t="s">
        <v>1211</v>
      </c>
      <c r="AU229" s="8"/>
      <c r="AV229" s="8"/>
      <c r="AW229" s="8"/>
      <c r="AX229" s="142"/>
    </row>
    <row r="230" spans="1:50" x14ac:dyDescent="0.15">
      <c r="A230" s="10">
        <v>208</v>
      </c>
      <c r="B230" s="11">
        <v>23</v>
      </c>
      <c r="C230" s="11" t="s">
        <v>279</v>
      </c>
      <c r="D230" s="11">
        <v>225</v>
      </c>
      <c r="E230" s="45"/>
      <c r="F230" s="9" t="s">
        <v>341</v>
      </c>
      <c r="G230" s="10">
        <v>6</v>
      </c>
      <c r="H230" s="11" t="s">
        <v>79</v>
      </c>
      <c r="I230" s="11" t="s">
        <v>80</v>
      </c>
      <c r="J230" s="11">
        <v>34</v>
      </c>
      <c r="K230" s="11">
        <v>30</v>
      </c>
      <c r="L230" s="11"/>
      <c r="M230" s="8"/>
      <c r="N230" s="9"/>
      <c r="O230" s="475"/>
      <c r="P230" s="10" t="s">
        <v>461</v>
      </c>
      <c r="Q230" s="11" t="s">
        <v>461</v>
      </c>
      <c r="R230" s="11" t="s">
        <v>463</v>
      </c>
      <c r="S230" s="11" t="s">
        <v>461</v>
      </c>
      <c r="T230" s="11" t="s">
        <v>461</v>
      </c>
      <c r="U230" s="11" t="s">
        <v>705</v>
      </c>
      <c r="V230" s="11"/>
      <c r="W230" s="11"/>
      <c r="X230" s="11"/>
      <c r="Y230" s="11"/>
      <c r="Z230" s="11"/>
      <c r="AA230" s="11"/>
      <c r="AB230" s="11"/>
      <c r="AC230" s="11"/>
      <c r="AD230" s="11"/>
      <c r="AE230" s="8"/>
      <c r="AF230" s="12" t="s">
        <v>1279</v>
      </c>
      <c r="AG230" s="10" t="s">
        <v>461</v>
      </c>
      <c r="AH230" s="11" t="s">
        <v>461</v>
      </c>
      <c r="AI230" s="11" t="s">
        <v>461</v>
      </c>
      <c r="AJ230" s="11" t="s">
        <v>461</v>
      </c>
      <c r="AK230" s="11" t="s">
        <v>461</v>
      </c>
      <c r="AL230" s="11"/>
      <c r="AM230" s="11"/>
      <c r="AN230" s="11"/>
      <c r="AO230" s="11"/>
      <c r="AP230" s="11"/>
      <c r="AQ230" s="92" t="s">
        <v>1211</v>
      </c>
      <c r="AR230" s="11"/>
      <c r="AS230" s="11"/>
      <c r="AT230" s="11"/>
      <c r="AU230" s="8"/>
      <c r="AV230" s="8"/>
      <c r="AW230" s="8"/>
      <c r="AX230" s="142"/>
    </row>
    <row r="231" spans="1:50" x14ac:dyDescent="0.15">
      <c r="A231" s="10">
        <v>209</v>
      </c>
      <c r="B231" s="11">
        <v>23</v>
      </c>
      <c r="C231" s="11" t="s">
        <v>279</v>
      </c>
      <c r="D231" s="11">
        <v>226</v>
      </c>
      <c r="E231" s="45"/>
      <c r="F231" s="9" t="s">
        <v>342</v>
      </c>
      <c r="G231" s="10">
        <v>6</v>
      </c>
      <c r="H231" s="11" t="s">
        <v>79</v>
      </c>
      <c r="I231" s="11" t="s">
        <v>146</v>
      </c>
      <c r="J231" s="11">
        <v>32</v>
      </c>
      <c r="K231" s="11">
        <v>35</v>
      </c>
      <c r="L231" s="11"/>
      <c r="M231" s="8"/>
      <c r="N231" s="9"/>
      <c r="O231" s="475"/>
      <c r="P231" s="10" t="s">
        <v>461</v>
      </c>
      <c r="Q231" s="11" t="s">
        <v>461</v>
      </c>
      <c r="R231" s="11" t="s">
        <v>463</v>
      </c>
      <c r="S231" s="11" t="s">
        <v>461</v>
      </c>
      <c r="T231" s="11" t="s">
        <v>461</v>
      </c>
      <c r="U231" s="11" t="s">
        <v>705</v>
      </c>
      <c r="V231" s="11"/>
      <c r="W231" s="11"/>
      <c r="X231" s="11"/>
      <c r="Y231" s="11"/>
      <c r="Z231" s="11"/>
      <c r="AA231" s="11"/>
      <c r="AB231" s="11"/>
      <c r="AC231" s="11"/>
      <c r="AD231" s="11"/>
      <c r="AE231" s="8"/>
      <c r="AF231" s="12" t="s">
        <v>1279</v>
      </c>
      <c r="AG231" s="10" t="s">
        <v>461</v>
      </c>
      <c r="AH231" s="11" t="s">
        <v>461</v>
      </c>
      <c r="AI231" s="11" t="s">
        <v>461</v>
      </c>
      <c r="AJ231" s="11" t="s">
        <v>461</v>
      </c>
      <c r="AK231" s="11" t="s">
        <v>461</v>
      </c>
      <c r="AL231" s="11"/>
      <c r="AM231" s="11"/>
      <c r="AN231" s="11"/>
      <c r="AO231" s="11"/>
      <c r="AP231" s="11"/>
      <c r="AQ231" s="92" t="s">
        <v>1211</v>
      </c>
      <c r="AR231" s="11"/>
      <c r="AS231" s="92" t="s">
        <v>1211</v>
      </c>
      <c r="AT231" s="92" t="s">
        <v>1211</v>
      </c>
      <c r="AU231" s="8"/>
      <c r="AV231" s="8"/>
      <c r="AW231" s="8"/>
      <c r="AX231" s="142"/>
    </row>
    <row r="232" spans="1:50" x14ac:dyDescent="0.15">
      <c r="A232" s="10">
        <v>210</v>
      </c>
      <c r="B232" s="11">
        <v>23</v>
      </c>
      <c r="C232" s="11" t="s">
        <v>279</v>
      </c>
      <c r="D232" s="11">
        <v>227</v>
      </c>
      <c r="E232" s="45"/>
      <c r="F232" s="9" t="s">
        <v>343</v>
      </c>
      <c r="G232" s="10">
        <v>6</v>
      </c>
      <c r="H232" s="11" t="s">
        <v>79</v>
      </c>
      <c r="I232" s="11" t="s">
        <v>80</v>
      </c>
      <c r="J232" s="11">
        <v>34</v>
      </c>
      <c r="K232" s="11">
        <v>30</v>
      </c>
      <c r="L232" s="11"/>
      <c r="M232" s="8"/>
      <c r="N232" s="9"/>
      <c r="O232" s="475"/>
      <c r="P232" s="10" t="s">
        <v>461</v>
      </c>
      <c r="Q232" s="11" t="s">
        <v>461</v>
      </c>
      <c r="R232" s="11" t="s">
        <v>463</v>
      </c>
      <c r="S232" s="11" t="s">
        <v>461</v>
      </c>
      <c r="T232" s="11" t="s">
        <v>461</v>
      </c>
      <c r="U232" s="11" t="s">
        <v>705</v>
      </c>
      <c r="V232" s="11"/>
      <c r="W232" s="11"/>
      <c r="X232" s="11"/>
      <c r="Y232" s="11"/>
      <c r="Z232" s="11"/>
      <c r="AA232" s="11"/>
      <c r="AB232" s="11"/>
      <c r="AC232" s="11"/>
      <c r="AD232" s="11"/>
      <c r="AE232" s="8"/>
      <c r="AF232" s="12" t="s">
        <v>1279</v>
      </c>
      <c r="AG232" s="10" t="s">
        <v>461</v>
      </c>
      <c r="AH232" s="11" t="s">
        <v>461</v>
      </c>
      <c r="AI232" s="11" t="s">
        <v>461</v>
      </c>
      <c r="AJ232" s="11" t="s">
        <v>461</v>
      </c>
      <c r="AK232" s="11" t="s">
        <v>461</v>
      </c>
      <c r="AL232" s="11"/>
      <c r="AM232" s="11"/>
      <c r="AN232" s="11"/>
      <c r="AO232" s="11"/>
      <c r="AP232" s="11"/>
      <c r="AQ232" s="92" t="s">
        <v>1211</v>
      </c>
      <c r="AR232" s="11"/>
      <c r="AS232" s="11"/>
      <c r="AT232" s="92" t="s">
        <v>1211</v>
      </c>
      <c r="AU232" s="8"/>
      <c r="AV232" s="8"/>
      <c r="AW232" s="8"/>
      <c r="AX232" s="142"/>
    </row>
    <row r="233" spans="1:50" x14ac:dyDescent="0.15">
      <c r="A233" s="10">
        <v>211</v>
      </c>
      <c r="B233" s="11">
        <v>23</v>
      </c>
      <c r="C233" s="11" t="s">
        <v>279</v>
      </c>
      <c r="D233" s="11">
        <v>228</v>
      </c>
      <c r="E233" s="45"/>
      <c r="F233" s="9" t="s">
        <v>344</v>
      </c>
      <c r="G233" s="10">
        <v>6</v>
      </c>
      <c r="H233" s="11" t="s">
        <v>79</v>
      </c>
      <c r="I233" s="11" t="s">
        <v>80</v>
      </c>
      <c r="J233" s="11">
        <v>34</v>
      </c>
      <c r="K233" s="11">
        <v>30</v>
      </c>
      <c r="L233" s="11"/>
      <c r="M233" s="8"/>
      <c r="N233" s="9"/>
      <c r="O233" s="475"/>
      <c r="P233" s="10" t="s">
        <v>461</v>
      </c>
      <c r="Q233" s="11" t="s">
        <v>461</v>
      </c>
      <c r="R233" s="11" t="s">
        <v>463</v>
      </c>
      <c r="S233" s="11" t="s">
        <v>461</v>
      </c>
      <c r="T233" s="11" t="s">
        <v>461</v>
      </c>
      <c r="U233" s="11" t="s">
        <v>705</v>
      </c>
      <c r="V233" s="11"/>
      <c r="W233" s="11"/>
      <c r="X233" s="11"/>
      <c r="Y233" s="11"/>
      <c r="Z233" s="11"/>
      <c r="AA233" s="11"/>
      <c r="AB233" s="11"/>
      <c r="AC233" s="11"/>
      <c r="AD233" s="11"/>
      <c r="AE233" s="8"/>
      <c r="AF233" s="12" t="s">
        <v>1279</v>
      </c>
      <c r="AG233" s="10" t="s">
        <v>461</v>
      </c>
      <c r="AH233" s="11" t="s">
        <v>461</v>
      </c>
      <c r="AI233" s="11" t="s">
        <v>461</v>
      </c>
      <c r="AJ233" s="11" t="s">
        <v>461</v>
      </c>
      <c r="AK233" s="11" t="s">
        <v>461</v>
      </c>
      <c r="AL233" s="11"/>
      <c r="AM233" s="11"/>
      <c r="AN233" s="11"/>
      <c r="AO233" s="11"/>
      <c r="AP233" s="92" t="s">
        <v>1211</v>
      </c>
      <c r="AQ233" s="92" t="s">
        <v>1211</v>
      </c>
      <c r="AR233" s="11"/>
      <c r="AS233" s="92" t="s">
        <v>1211</v>
      </c>
      <c r="AT233" s="11"/>
      <c r="AU233" s="8"/>
      <c r="AV233" s="8"/>
      <c r="AW233" s="8"/>
      <c r="AX233" s="142"/>
    </row>
    <row r="234" spans="1:50" x14ac:dyDescent="0.15">
      <c r="A234" s="10">
        <v>212</v>
      </c>
      <c r="B234" s="11">
        <v>23</v>
      </c>
      <c r="C234" s="11" t="s">
        <v>279</v>
      </c>
      <c r="D234" s="11">
        <v>229</v>
      </c>
      <c r="E234" s="45"/>
      <c r="F234" s="9" t="s">
        <v>345</v>
      </c>
      <c r="G234" s="10">
        <v>6</v>
      </c>
      <c r="H234" s="11" t="s">
        <v>79</v>
      </c>
      <c r="I234" s="11" t="s">
        <v>80</v>
      </c>
      <c r="J234" s="11">
        <v>34</v>
      </c>
      <c r="K234" s="11">
        <v>30</v>
      </c>
      <c r="L234" s="11"/>
      <c r="M234" s="8"/>
      <c r="N234" s="9"/>
      <c r="O234" s="475"/>
      <c r="P234" s="10" t="s">
        <v>461</v>
      </c>
      <c r="Q234" s="11" t="s">
        <v>461</v>
      </c>
      <c r="R234" s="11" t="s">
        <v>463</v>
      </c>
      <c r="S234" s="11" t="s">
        <v>461</v>
      </c>
      <c r="T234" s="11" t="s">
        <v>461</v>
      </c>
      <c r="U234" s="11" t="s">
        <v>705</v>
      </c>
      <c r="V234" s="11"/>
      <c r="W234" s="11"/>
      <c r="X234" s="11"/>
      <c r="Y234" s="11"/>
      <c r="Z234" s="11"/>
      <c r="AA234" s="11"/>
      <c r="AB234" s="11"/>
      <c r="AC234" s="11"/>
      <c r="AD234" s="11"/>
      <c r="AE234" s="8"/>
      <c r="AF234" s="12" t="s">
        <v>1279</v>
      </c>
      <c r="AG234" s="10" t="s">
        <v>461</v>
      </c>
      <c r="AH234" s="11" t="s">
        <v>461</v>
      </c>
      <c r="AI234" s="11" t="s">
        <v>461</v>
      </c>
      <c r="AJ234" s="11" t="s">
        <v>461</v>
      </c>
      <c r="AK234" s="11" t="s">
        <v>461</v>
      </c>
      <c r="AL234" s="11"/>
      <c r="AM234" s="11"/>
      <c r="AN234" s="11"/>
      <c r="AO234" s="11"/>
      <c r="AP234" s="11"/>
      <c r="AQ234" s="92" t="s">
        <v>1211</v>
      </c>
      <c r="AR234" s="11"/>
      <c r="AS234" s="11"/>
      <c r="AT234" s="92" t="s">
        <v>1211</v>
      </c>
      <c r="AU234" s="8"/>
      <c r="AV234" s="8"/>
      <c r="AW234" s="8"/>
      <c r="AX234" s="142"/>
    </row>
    <row r="235" spans="1:50" x14ac:dyDescent="0.15">
      <c r="A235" s="10">
        <v>213</v>
      </c>
      <c r="B235" s="11">
        <v>23</v>
      </c>
      <c r="C235" s="11" t="s">
        <v>279</v>
      </c>
      <c r="D235" s="11">
        <v>230</v>
      </c>
      <c r="E235" s="45"/>
      <c r="F235" s="9" t="s">
        <v>346</v>
      </c>
      <c r="G235" s="10">
        <v>6</v>
      </c>
      <c r="H235" s="11" t="s">
        <v>79</v>
      </c>
      <c r="I235" s="11" t="s">
        <v>146</v>
      </c>
      <c r="J235" s="11">
        <v>32</v>
      </c>
      <c r="K235" s="11">
        <v>35</v>
      </c>
      <c r="L235" s="11"/>
      <c r="M235" s="8"/>
      <c r="N235" s="9"/>
      <c r="O235" s="475"/>
      <c r="P235" s="10" t="s">
        <v>461</v>
      </c>
      <c r="Q235" s="11" t="s">
        <v>461</v>
      </c>
      <c r="R235" s="11" t="s">
        <v>463</v>
      </c>
      <c r="S235" s="11" t="s">
        <v>461</v>
      </c>
      <c r="T235" s="11" t="s">
        <v>461</v>
      </c>
      <c r="U235" s="11" t="s">
        <v>705</v>
      </c>
      <c r="V235" s="11"/>
      <c r="W235" s="82" t="s">
        <v>706</v>
      </c>
      <c r="X235" s="11"/>
      <c r="Y235" s="11"/>
      <c r="Z235" s="11"/>
      <c r="AA235" s="11"/>
      <c r="AB235" s="11"/>
      <c r="AC235" s="11"/>
      <c r="AD235" s="11"/>
      <c r="AE235" s="8"/>
      <c r="AF235" s="12" t="s">
        <v>1279</v>
      </c>
      <c r="AG235" s="10" t="s">
        <v>461</v>
      </c>
      <c r="AH235" s="11" t="s">
        <v>461</v>
      </c>
      <c r="AI235" s="11" t="s">
        <v>461</v>
      </c>
      <c r="AJ235" s="11" t="s">
        <v>461</v>
      </c>
      <c r="AK235" s="11" t="s">
        <v>461</v>
      </c>
      <c r="AL235" s="11"/>
      <c r="AM235" s="11"/>
      <c r="AN235" s="11"/>
      <c r="AO235" s="11"/>
      <c r="AP235" s="11"/>
      <c r="AQ235" s="92" t="s">
        <v>1211</v>
      </c>
      <c r="AR235" s="92" t="s">
        <v>1211</v>
      </c>
      <c r="AS235" s="92" t="s">
        <v>1211</v>
      </c>
      <c r="AT235" s="92" t="s">
        <v>1211</v>
      </c>
      <c r="AU235" s="8"/>
      <c r="AV235" s="8"/>
      <c r="AW235" s="8"/>
      <c r="AX235" s="142"/>
    </row>
    <row r="236" spans="1:50" x14ac:dyDescent="0.15">
      <c r="A236" s="10">
        <v>268</v>
      </c>
      <c r="B236" s="11">
        <v>23</v>
      </c>
      <c r="C236" s="11" t="s">
        <v>279</v>
      </c>
      <c r="D236" s="11">
        <v>231</v>
      </c>
      <c r="E236" s="44" t="s">
        <v>607</v>
      </c>
      <c r="F236" s="9" t="s">
        <v>347</v>
      </c>
      <c r="G236" s="10">
        <v>6</v>
      </c>
      <c r="H236" s="11" t="s">
        <v>202</v>
      </c>
      <c r="I236" s="11" t="s">
        <v>110</v>
      </c>
      <c r="J236" s="11">
        <v>34</v>
      </c>
      <c r="K236" s="11">
        <v>30</v>
      </c>
      <c r="L236" s="11"/>
      <c r="M236" s="8"/>
      <c r="N236" s="9"/>
      <c r="O236" s="475"/>
      <c r="P236" s="10" t="s">
        <v>461</v>
      </c>
      <c r="Q236" s="11" t="s">
        <v>461</v>
      </c>
      <c r="R236" s="11" t="s">
        <v>463</v>
      </c>
      <c r="S236" s="11" t="s">
        <v>461</v>
      </c>
      <c r="T236" s="11" t="s">
        <v>461</v>
      </c>
      <c r="U236" s="11" t="s">
        <v>705</v>
      </c>
      <c r="V236" s="11"/>
      <c r="W236" s="82" t="s">
        <v>706</v>
      </c>
      <c r="X236" s="11"/>
      <c r="Y236" s="11"/>
      <c r="Z236" s="11"/>
      <c r="AA236" s="11"/>
      <c r="AB236" s="11"/>
      <c r="AC236" s="11"/>
      <c r="AD236" s="11"/>
      <c r="AE236" s="8"/>
      <c r="AF236" s="12" t="s">
        <v>1279</v>
      </c>
      <c r="AG236" s="10" t="s">
        <v>461</v>
      </c>
      <c r="AH236" s="11" t="s">
        <v>461</v>
      </c>
      <c r="AI236" s="11" t="s">
        <v>461</v>
      </c>
      <c r="AJ236" s="11" t="s">
        <v>461</v>
      </c>
      <c r="AK236" s="11" t="s">
        <v>461</v>
      </c>
      <c r="AL236" s="11"/>
      <c r="AM236" s="11"/>
      <c r="AN236" s="11"/>
      <c r="AO236" s="11"/>
      <c r="AP236" s="11"/>
      <c r="AQ236" s="11"/>
      <c r="AR236" s="92" t="s">
        <v>1211</v>
      </c>
      <c r="AS236" s="11"/>
      <c r="AT236" s="92" t="s">
        <v>1211</v>
      </c>
      <c r="AU236" s="8"/>
      <c r="AV236" s="8"/>
      <c r="AW236" s="8"/>
      <c r="AX236" s="142"/>
    </row>
    <row r="237" spans="1:50" x14ac:dyDescent="0.15">
      <c r="A237" s="10">
        <v>269</v>
      </c>
      <c r="B237" s="11">
        <v>23</v>
      </c>
      <c r="C237" s="11" t="s">
        <v>279</v>
      </c>
      <c r="D237" s="11">
        <v>231</v>
      </c>
      <c r="E237" s="44" t="s">
        <v>607</v>
      </c>
      <c r="F237" s="9" t="s">
        <v>348</v>
      </c>
      <c r="G237" s="10">
        <v>6</v>
      </c>
      <c r="H237" s="11" t="s">
        <v>202</v>
      </c>
      <c r="I237" s="11" t="s">
        <v>86</v>
      </c>
      <c r="J237" s="11">
        <v>34</v>
      </c>
      <c r="K237" s="11">
        <v>30</v>
      </c>
      <c r="L237" s="11"/>
      <c r="M237" s="8"/>
      <c r="N237" s="9"/>
      <c r="O237" s="475"/>
      <c r="P237" s="10" t="s">
        <v>461</v>
      </c>
      <c r="Q237" s="11" t="s">
        <v>461</v>
      </c>
      <c r="R237" s="11" t="s">
        <v>463</v>
      </c>
      <c r="S237" s="11" t="s">
        <v>461</v>
      </c>
      <c r="T237" s="11" t="s">
        <v>461</v>
      </c>
      <c r="U237" s="11" t="s">
        <v>705</v>
      </c>
      <c r="V237" s="11"/>
      <c r="W237" s="11"/>
      <c r="X237" s="11"/>
      <c r="Y237" s="11"/>
      <c r="Z237" s="11"/>
      <c r="AA237" s="11"/>
      <c r="AB237" s="11"/>
      <c r="AC237" s="11"/>
      <c r="AD237" s="11"/>
      <c r="AE237" s="8"/>
      <c r="AF237" s="12" t="s">
        <v>1279</v>
      </c>
      <c r="AG237" s="10" t="s">
        <v>461</v>
      </c>
      <c r="AH237" s="11" t="s">
        <v>461</v>
      </c>
      <c r="AI237" s="11" t="s">
        <v>461</v>
      </c>
      <c r="AJ237" s="11" t="s">
        <v>461</v>
      </c>
      <c r="AK237" s="11" t="s">
        <v>461</v>
      </c>
      <c r="AL237" s="11"/>
      <c r="AM237" s="11"/>
      <c r="AN237" s="11"/>
      <c r="AO237" s="11"/>
      <c r="AP237" s="11"/>
      <c r="AQ237" s="11"/>
      <c r="AR237" s="92" t="s">
        <v>1211</v>
      </c>
      <c r="AS237" s="11"/>
      <c r="AT237" s="92" t="s">
        <v>1211</v>
      </c>
      <c r="AU237" s="8"/>
      <c r="AV237" s="8"/>
      <c r="AW237" s="8"/>
      <c r="AX237" s="142"/>
    </row>
    <row r="238" spans="1:50" x14ac:dyDescent="0.15">
      <c r="A238" s="10">
        <v>270</v>
      </c>
      <c r="B238" s="11">
        <v>23</v>
      </c>
      <c r="C238" s="11" t="s">
        <v>279</v>
      </c>
      <c r="D238" s="11">
        <v>231</v>
      </c>
      <c r="E238" s="44" t="s">
        <v>607</v>
      </c>
      <c r="F238" s="9" t="s">
        <v>349</v>
      </c>
      <c r="G238" s="10">
        <v>6</v>
      </c>
      <c r="H238" s="11" t="s">
        <v>202</v>
      </c>
      <c r="I238" s="11" t="s">
        <v>101</v>
      </c>
      <c r="J238" s="11">
        <v>34</v>
      </c>
      <c r="K238" s="11">
        <v>30</v>
      </c>
      <c r="L238" s="11"/>
      <c r="M238" s="8"/>
      <c r="N238" s="9"/>
      <c r="O238" s="475"/>
      <c r="P238" s="10" t="s">
        <v>461</v>
      </c>
      <c r="Q238" s="11" t="s">
        <v>461</v>
      </c>
      <c r="R238" s="11" t="s">
        <v>463</v>
      </c>
      <c r="S238" s="11" t="s">
        <v>461</v>
      </c>
      <c r="T238" s="11" t="s">
        <v>461</v>
      </c>
      <c r="U238" s="11" t="s">
        <v>705</v>
      </c>
      <c r="V238" s="11"/>
      <c r="W238" s="11"/>
      <c r="X238" s="11"/>
      <c r="Y238" s="11"/>
      <c r="Z238" s="11"/>
      <c r="AA238" s="11"/>
      <c r="AB238" s="11"/>
      <c r="AC238" s="11"/>
      <c r="AD238" s="11"/>
      <c r="AE238" s="8"/>
      <c r="AF238" s="12" t="s">
        <v>1279</v>
      </c>
      <c r="AG238" s="10" t="s">
        <v>461</v>
      </c>
      <c r="AH238" s="11" t="s">
        <v>461</v>
      </c>
      <c r="AI238" s="11" t="s">
        <v>461</v>
      </c>
      <c r="AJ238" s="11" t="s">
        <v>461</v>
      </c>
      <c r="AK238" s="11" t="s">
        <v>461</v>
      </c>
      <c r="AL238" s="11"/>
      <c r="AM238" s="11"/>
      <c r="AN238" s="11"/>
      <c r="AO238" s="11"/>
      <c r="AP238" s="11"/>
      <c r="AQ238" s="11"/>
      <c r="AR238" s="92" t="s">
        <v>1211</v>
      </c>
      <c r="AS238" s="11"/>
      <c r="AT238" s="92" t="s">
        <v>1211</v>
      </c>
      <c r="AU238" s="8"/>
      <c r="AV238" s="8"/>
      <c r="AW238" s="8"/>
      <c r="AX238" s="142"/>
    </row>
    <row r="239" spans="1:50" x14ac:dyDescent="0.15">
      <c r="A239" s="10">
        <v>236</v>
      </c>
      <c r="B239" s="11">
        <v>23</v>
      </c>
      <c r="C239" s="11" t="s">
        <v>279</v>
      </c>
      <c r="D239" s="11">
        <v>232</v>
      </c>
      <c r="E239" s="44" t="s">
        <v>598</v>
      </c>
      <c r="F239" s="9" t="s">
        <v>350</v>
      </c>
      <c r="G239" s="10">
        <v>6</v>
      </c>
      <c r="H239" s="11" t="s">
        <v>79</v>
      </c>
      <c r="I239" s="11" t="s">
        <v>80</v>
      </c>
      <c r="J239" s="11">
        <v>34</v>
      </c>
      <c r="K239" s="11">
        <v>30</v>
      </c>
      <c r="L239" s="11"/>
      <c r="M239" s="8"/>
      <c r="N239" s="9"/>
      <c r="O239" s="475"/>
      <c r="P239" s="10" t="s">
        <v>461</v>
      </c>
      <c r="Q239" s="11" t="s">
        <v>461</v>
      </c>
      <c r="R239" s="11" t="s">
        <v>463</v>
      </c>
      <c r="S239" s="11" t="s">
        <v>461</v>
      </c>
      <c r="T239" s="11" t="s">
        <v>461</v>
      </c>
      <c r="U239" s="11" t="s">
        <v>705</v>
      </c>
      <c r="V239" s="11"/>
      <c r="W239" s="11"/>
      <c r="X239" s="11"/>
      <c r="Y239" s="11"/>
      <c r="Z239" s="11"/>
      <c r="AA239" s="11"/>
      <c r="AB239" s="11"/>
      <c r="AC239" s="11"/>
      <c r="AD239" s="11"/>
      <c r="AE239" s="8"/>
      <c r="AF239" s="12" t="s">
        <v>1279</v>
      </c>
      <c r="AG239" s="10" t="s">
        <v>461</v>
      </c>
      <c r="AH239" s="11" t="s">
        <v>461</v>
      </c>
      <c r="AI239" s="11" t="s">
        <v>461</v>
      </c>
      <c r="AJ239" s="11" t="s">
        <v>461</v>
      </c>
      <c r="AK239" s="11" t="s">
        <v>461</v>
      </c>
      <c r="AL239" s="11"/>
      <c r="AM239" s="11"/>
      <c r="AN239" s="11"/>
      <c r="AO239" s="11"/>
      <c r="AP239" s="11"/>
      <c r="AQ239" s="92" t="s">
        <v>1211</v>
      </c>
      <c r="AR239" s="11"/>
      <c r="AS239" s="11"/>
      <c r="AT239" s="92" t="s">
        <v>1211</v>
      </c>
      <c r="AU239" s="8"/>
      <c r="AV239" s="8"/>
      <c r="AW239" s="8"/>
      <c r="AX239" s="142"/>
    </row>
    <row r="240" spans="1:50" x14ac:dyDescent="0.15">
      <c r="A240" s="10">
        <v>237</v>
      </c>
      <c r="B240" s="11">
        <v>23</v>
      </c>
      <c r="C240" s="11" t="s">
        <v>279</v>
      </c>
      <c r="D240" s="11">
        <v>232</v>
      </c>
      <c r="E240" s="44" t="s">
        <v>598</v>
      </c>
      <c r="F240" s="9" t="s">
        <v>351</v>
      </c>
      <c r="G240" s="10">
        <v>6</v>
      </c>
      <c r="H240" s="11" t="s">
        <v>79</v>
      </c>
      <c r="I240" s="11" t="s">
        <v>80</v>
      </c>
      <c r="J240" s="11">
        <v>34</v>
      </c>
      <c r="K240" s="11">
        <v>30</v>
      </c>
      <c r="L240" s="11"/>
      <c r="M240" s="8"/>
      <c r="N240" s="9"/>
      <c r="O240" s="475"/>
      <c r="P240" s="10" t="s">
        <v>461</v>
      </c>
      <c r="Q240" s="11" t="s">
        <v>461</v>
      </c>
      <c r="R240" s="11" t="s">
        <v>463</v>
      </c>
      <c r="S240" s="11" t="s">
        <v>461</v>
      </c>
      <c r="T240" s="11" t="s">
        <v>461</v>
      </c>
      <c r="U240" s="11" t="s">
        <v>705</v>
      </c>
      <c r="V240" s="11"/>
      <c r="W240" s="11"/>
      <c r="X240" s="11"/>
      <c r="Y240" s="11"/>
      <c r="Z240" s="11"/>
      <c r="AA240" s="11"/>
      <c r="AB240" s="11"/>
      <c r="AC240" s="11"/>
      <c r="AD240" s="11"/>
      <c r="AE240" s="8"/>
      <c r="AF240" s="12" t="s">
        <v>1279</v>
      </c>
      <c r="AG240" s="10" t="s">
        <v>461</v>
      </c>
      <c r="AH240" s="11" t="s">
        <v>461</v>
      </c>
      <c r="AI240" s="11" t="s">
        <v>461</v>
      </c>
      <c r="AJ240" s="11" t="s">
        <v>461</v>
      </c>
      <c r="AK240" s="11" t="s">
        <v>461</v>
      </c>
      <c r="AL240" s="11"/>
      <c r="AM240" s="11"/>
      <c r="AN240" s="11"/>
      <c r="AO240" s="11"/>
      <c r="AP240" s="11"/>
      <c r="AQ240" s="92" t="s">
        <v>1211</v>
      </c>
      <c r="AR240" s="11"/>
      <c r="AS240" s="11"/>
      <c r="AT240" s="92" t="s">
        <v>1211</v>
      </c>
      <c r="AU240" s="8"/>
      <c r="AV240" s="8"/>
      <c r="AW240" s="8"/>
      <c r="AX240" s="142"/>
    </row>
    <row r="241" spans="1:50" x14ac:dyDescent="0.15">
      <c r="A241" s="10">
        <v>238</v>
      </c>
      <c r="B241" s="11">
        <v>23</v>
      </c>
      <c r="C241" s="11" t="s">
        <v>279</v>
      </c>
      <c r="D241" s="11">
        <v>232</v>
      </c>
      <c r="E241" s="44" t="s">
        <v>598</v>
      </c>
      <c r="F241" s="9" t="s">
        <v>352</v>
      </c>
      <c r="G241" s="10">
        <v>6</v>
      </c>
      <c r="H241" s="11" t="s">
        <v>79</v>
      </c>
      <c r="I241" s="11" t="s">
        <v>80</v>
      </c>
      <c r="J241" s="11">
        <v>34</v>
      </c>
      <c r="K241" s="11">
        <v>30</v>
      </c>
      <c r="L241" s="11"/>
      <c r="M241" s="8"/>
      <c r="N241" s="9"/>
      <c r="O241" s="475"/>
      <c r="P241" s="10" t="s">
        <v>461</v>
      </c>
      <c r="Q241" s="11" t="s">
        <v>461</v>
      </c>
      <c r="R241" s="11" t="s">
        <v>463</v>
      </c>
      <c r="S241" s="11" t="s">
        <v>461</v>
      </c>
      <c r="T241" s="11" t="s">
        <v>461</v>
      </c>
      <c r="U241" s="11" t="s">
        <v>705</v>
      </c>
      <c r="V241" s="11"/>
      <c r="W241" s="11"/>
      <c r="X241" s="11"/>
      <c r="Y241" s="11"/>
      <c r="Z241" s="11"/>
      <c r="AA241" s="11"/>
      <c r="AB241" s="11"/>
      <c r="AC241" s="11"/>
      <c r="AD241" s="11"/>
      <c r="AE241" s="8"/>
      <c r="AF241" s="12" t="s">
        <v>1279</v>
      </c>
      <c r="AG241" s="10" t="s">
        <v>461</v>
      </c>
      <c r="AH241" s="11" t="s">
        <v>461</v>
      </c>
      <c r="AI241" s="11" t="s">
        <v>461</v>
      </c>
      <c r="AJ241" s="11" t="s">
        <v>461</v>
      </c>
      <c r="AK241" s="11" t="s">
        <v>461</v>
      </c>
      <c r="AL241" s="11"/>
      <c r="AM241" s="11"/>
      <c r="AN241" s="11"/>
      <c r="AO241" s="11"/>
      <c r="AP241" s="11"/>
      <c r="AQ241" s="92" t="s">
        <v>1211</v>
      </c>
      <c r="AR241" s="11"/>
      <c r="AS241" s="11"/>
      <c r="AT241" s="92" t="s">
        <v>1211</v>
      </c>
      <c r="AU241" s="8"/>
      <c r="AV241" s="8"/>
      <c r="AW241" s="8"/>
      <c r="AX241" s="142"/>
    </row>
    <row r="242" spans="1:50" x14ac:dyDescent="0.15">
      <c r="A242" s="10">
        <v>239</v>
      </c>
      <c r="B242" s="11">
        <v>23</v>
      </c>
      <c r="C242" s="11" t="s">
        <v>279</v>
      </c>
      <c r="D242" s="11">
        <v>232</v>
      </c>
      <c r="E242" s="44" t="s">
        <v>598</v>
      </c>
      <c r="F242" s="9" t="s">
        <v>353</v>
      </c>
      <c r="G242" s="10">
        <v>6</v>
      </c>
      <c r="H242" s="11" t="s">
        <v>79</v>
      </c>
      <c r="I242" s="11" t="s">
        <v>80</v>
      </c>
      <c r="J242" s="11">
        <v>34</v>
      </c>
      <c r="K242" s="11">
        <v>30</v>
      </c>
      <c r="L242" s="11"/>
      <c r="M242" s="8"/>
      <c r="N242" s="9"/>
      <c r="O242" s="475"/>
      <c r="P242" s="10" t="s">
        <v>461</v>
      </c>
      <c r="Q242" s="11" t="s">
        <v>461</v>
      </c>
      <c r="R242" s="11" t="s">
        <v>463</v>
      </c>
      <c r="S242" s="11" t="s">
        <v>461</v>
      </c>
      <c r="T242" s="11" t="s">
        <v>461</v>
      </c>
      <c r="U242" s="11" t="s">
        <v>705</v>
      </c>
      <c r="V242" s="11"/>
      <c r="W242" s="11"/>
      <c r="X242" s="11"/>
      <c r="Y242" s="11"/>
      <c r="Z242" s="11"/>
      <c r="AA242" s="11"/>
      <c r="AB242" s="11"/>
      <c r="AC242" s="11"/>
      <c r="AD242" s="11"/>
      <c r="AE242" s="8"/>
      <c r="AF242" s="12" t="s">
        <v>1279</v>
      </c>
      <c r="AG242" s="10" t="s">
        <v>461</v>
      </c>
      <c r="AH242" s="11" t="s">
        <v>461</v>
      </c>
      <c r="AI242" s="11" t="s">
        <v>461</v>
      </c>
      <c r="AJ242" s="11" t="s">
        <v>461</v>
      </c>
      <c r="AK242" s="11" t="s">
        <v>461</v>
      </c>
      <c r="AL242" s="11"/>
      <c r="AM242" s="11"/>
      <c r="AN242" s="11"/>
      <c r="AO242" s="11"/>
      <c r="AP242" s="11"/>
      <c r="AQ242" s="92" t="s">
        <v>1211</v>
      </c>
      <c r="AR242" s="11"/>
      <c r="AS242" s="11"/>
      <c r="AT242" s="92" t="s">
        <v>1211</v>
      </c>
      <c r="AU242" s="8"/>
      <c r="AV242" s="8"/>
      <c r="AW242" s="8"/>
      <c r="AX242" s="142"/>
    </row>
    <row r="243" spans="1:50" x14ac:dyDescent="0.15">
      <c r="A243" s="10">
        <v>216</v>
      </c>
      <c r="B243" s="11">
        <v>23</v>
      </c>
      <c r="C243" s="11" t="s">
        <v>279</v>
      </c>
      <c r="D243" s="11">
        <v>233</v>
      </c>
      <c r="E243" s="44" t="s">
        <v>594</v>
      </c>
      <c r="F243" s="9" t="s">
        <v>354</v>
      </c>
      <c r="G243" s="10">
        <v>6</v>
      </c>
      <c r="H243" s="11" t="s">
        <v>79</v>
      </c>
      <c r="I243" s="11" t="s">
        <v>80</v>
      </c>
      <c r="J243" s="11">
        <v>34</v>
      </c>
      <c r="K243" s="11">
        <v>30</v>
      </c>
      <c r="L243" s="11"/>
      <c r="M243" s="8"/>
      <c r="N243" s="9"/>
      <c r="O243" s="475"/>
      <c r="P243" s="10" t="s">
        <v>461</v>
      </c>
      <c r="Q243" s="11" t="s">
        <v>461</v>
      </c>
      <c r="R243" s="11" t="s">
        <v>463</v>
      </c>
      <c r="S243" s="11" t="s">
        <v>461</v>
      </c>
      <c r="T243" s="11" t="s">
        <v>461</v>
      </c>
      <c r="U243" s="11" t="s">
        <v>705</v>
      </c>
      <c r="V243" s="11"/>
      <c r="W243" s="11"/>
      <c r="X243" s="11"/>
      <c r="Y243" s="11"/>
      <c r="Z243" s="11"/>
      <c r="AA243" s="11"/>
      <c r="AB243" s="11"/>
      <c r="AC243" s="11"/>
      <c r="AD243" s="11"/>
      <c r="AE243" s="8"/>
      <c r="AF243" s="12" t="s">
        <v>1279</v>
      </c>
      <c r="AG243" s="10" t="s">
        <v>461</v>
      </c>
      <c r="AH243" s="11" t="s">
        <v>461</v>
      </c>
      <c r="AI243" s="11" t="s">
        <v>461</v>
      </c>
      <c r="AJ243" s="11" t="s">
        <v>461</v>
      </c>
      <c r="AK243" s="11" t="s">
        <v>461</v>
      </c>
      <c r="AL243" s="11"/>
      <c r="AM243" s="11"/>
      <c r="AN243" s="11"/>
      <c r="AO243" s="11"/>
      <c r="AP243" s="11"/>
      <c r="AQ243" s="92" t="s">
        <v>1211</v>
      </c>
      <c r="AR243" s="11"/>
      <c r="AS243" s="11"/>
      <c r="AT243" s="92" t="s">
        <v>1211</v>
      </c>
      <c r="AU243" s="8"/>
      <c r="AV243" s="8"/>
      <c r="AW243" s="8"/>
      <c r="AX243" s="142"/>
    </row>
    <row r="244" spans="1:50" x14ac:dyDescent="0.15">
      <c r="A244" s="10">
        <v>220</v>
      </c>
      <c r="B244" s="11">
        <v>23</v>
      </c>
      <c r="C244" s="11" t="s">
        <v>279</v>
      </c>
      <c r="D244" s="11">
        <v>233</v>
      </c>
      <c r="E244" s="44" t="s">
        <v>594</v>
      </c>
      <c r="F244" s="9" t="s">
        <v>355</v>
      </c>
      <c r="G244" s="10">
        <v>6</v>
      </c>
      <c r="H244" s="11" t="s">
        <v>79</v>
      </c>
      <c r="I244" s="11" t="s">
        <v>80</v>
      </c>
      <c r="J244" s="11">
        <v>34</v>
      </c>
      <c r="K244" s="11">
        <v>30</v>
      </c>
      <c r="L244" s="11"/>
      <c r="M244" s="8"/>
      <c r="N244" s="9"/>
      <c r="O244" s="475"/>
      <c r="P244" s="10" t="s">
        <v>461</v>
      </c>
      <c r="Q244" s="11" t="s">
        <v>461</v>
      </c>
      <c r="R244" s="11" t="s">
        <v>463</v>
      </c>
      <c r="S244" s="11" t="s">
        <v>461</v>
      </c>
      <c r="T244" s="11" t="s">
        <v>461</v>
      </c>
      <c r="U244" s="11" t="s">
        <v>705</v>
      </c>
      <c r="V244" s="11"/>
      <c r="W244" s="11"/>
      <c r="X244" s="11"/>
      <c r="Y244" s="11"/>
      <c r="Z244" s="11"/>
      <c r="AA244" s="11"/>
      <c r="AB244" s="11"/>
      <c r="AC244" s="11"/>
      <c r="AD244" s="11"/>
      <c r="AE244" s="8"/>
      <c r="AF244" s="12" t="s">
        <v>1279</v>
      </c>
      <c r="AG244" s="10" t="s">
        <v>461</v>
      </c>
      <c r="AH244" s="11" t="s">
        <v>461</v>
      </c>
      <c r="AI244" s="11" t="s">
        <v>461</v>
      </c>
      <c r="AJ244" s="11" t="s">
        <v>461</v>
      </c>
      <c r="AK244" s="11" t="s">
        <v>461</v>
      </c>
      <c r="AL244" s="11"/>
      <c r="AM244" s="11"/>
      <c r="AN244" s="11"/>
      <c r="AO244" s="11"/>
      <c r="AP244" s="11"/>
      <c r="AQ244" s="92" t="s">
        <v>1211</v>
      </c>
      <c r="AR244" s="11"/>
      <c r="AS244" s="11"/>
      <c r="AT244" s="92" t="s">
        <v>1211</v>
      </c>
      <c r="AU244" s="8"/>
      <c r="AV244" s="8"/>
      <c r="AW244" s="8"/>
      <c r="AX244" s="142"/>
    </row>
    <row r="245" spans="1:50" x14ac:dyDescent="0.15">
      <c r="A245" s="10">
        <v>221</v>
      </c>
      <c r="B245" s="11">
        <v>23</v>
      </c>
      <c r="C245" s="11" t="s">
        <v>279</v>
      </c>
      <c r="D245" s="11">
        <v>233</v>
      </c>
      <c r="E245" s="44" t="s">
        <v>594</v>
      </c>
      <c r="F245" s="9" t="s">
        <v>356</v>
      </c>
      <c r="G245" s="10">
        <v>6</v>
      </c>
      <c r="H245" s="11" t="s">
        <v>79</v>
      </c>
      <c r="I245" s="11" t="s">
        <v>80</v>
      </c>
      <c r="J245" s="11">
        <v>34</v>
      </c>
      <c r="K245" s="11">
        <v>30</v>
      </c>
      <c r="L245" s="11"/>
      <c r="M245" s="8"/>
      <c r="N245" s="9"/>
      <c r="O245" s="475"/>
      <c r="P245" s="10" t="s">
        <v>461</v>
      </c>
      <c r="Q245" s="11" t="s">
        <v>461</v>
      </c>
      <c r="R245" s="11" t="s">
        <v>463</v>
      </c>
      <c r="S245" s="11" t="s">
        <v>461</v>
      </c>
      <c r="T245" s="11" t="s">
        <v>461</v>
      </c>
      <c r="U245" s="11" t="s">
        <v>705</v>
      </c>
      <c r="V245" s="11"/>
      <c r="W245" s="11"/>
      <c r="X245" s="11"/>
      <c r="Y245" s="11"/>
      <c r="Z245" s="11"/>
      <c r="AA245" s="11"/>
      <c r="AB245" s="11"/>
      <c r="AC245" s="11"/>
      <c r="AD245" s="11"/>
      <c r="AE245" s="8"/>
      <c r="AF245" s="12" t="s">
        <v>1279</v>
      </c>
      <c r="AG245" s="10" t="s">
        <v>461</v>
      </c>
      <c r="AH245" s="11" t="s">
        <v>461</v>
      </c>
      <c r="AI245" s="11" t="s">
        <v>461</v>
      </c>
      <c r="AJ245" s="11" t="s">
        <v>461</v>
      </c>
      <c r="AK245" s="11" t="s">
        <v>461</v>
      </c>
      <c r="AL245" s="11"/>
      <c r="AM245" s="11"/>
      <c r="AN245" s="11"/>
      <c r="AO245" s="11"/>
      <c r="AP245" s="11"/>
      <c r="AQ245" s="92" t="s">
        <v>1211</v>
      </c>
      <c r="AR245" s="11"/>
      <c r="AS245" s="11"/>
      <c r="AT245" s="92" t="s">
        <v>1211</v>
      </c>
      <c r="AU245" s="8"/>
      <c r="AV245" s="8"/>
      <c r="AW245" s="8"/>
      <c r="AX245" s="142"/>
    </row>
    <row r="246" spans="1:50" x14ac:dyDescent="0.15">
      <c r="A246" s="10">
        <v>222</v>
      </c>
      <c r="B246" s="11">
        <v>23</v>
      </c>
      <c r="C246" s="11" t="s">
        <v>279</v>
      </c>
      <c r="D246" s="11">
        <v>233</v>
      </c>
      <c r="E246" s="44" t="s">
        <v>594</v>
      </c>
      <c r="F246" s="9" t="s">
        <v>357</v>
      </c>
      <c r="G246" s="10">
        <v>6</v>
      </c>
      <c r="H246" s="11" t="s">
        <v>79</v>
      </c>
      <c r="I246" s="11" t="s">
        <v>80</v>
      </c>
      <c r="J246" s="11">
        <v>34</v>
      </c>
      <c r="K246" s="11">
        <v>30</v>
      </c>
      <c r="L246" s="11"/>
      <c r="M246" s="8"/>
      <c r="N246" s="9"/>
      <c r="O246" s="475"/>
      <c r="P246" s="10" t="s">
        <v>461</v>
      </c>
      <c r="Q246" s="11" t="s">
        <v>461</v>
      </c>
      <c r="R246" s="11" t="s">
        <v>463</v>
      </c>
      <c r="S246" s="11" t="s">
        <v>461</v>
      </c>
      <c r="T246" s="11" t="s">
        <v>461</v>
      </c>
      <c r="U246" s="11" t="s">
        <v>705</v>
      </c>
      <c r="V246" s="11"/>
      <c r="W246" s="11"/>
      <c r="X246" s="11"/>
      <c r="Y246" s="11"/>
      <c r="Z246" s="11"/>
      <c r="AA246" s="11"/>
      <c r="AB246" s="11"/>
      <c r="AC246" s="11"/>
      <c r="AD246" s="11"/>
      <c r="AE246" s="8"/>
      <c r="AF246" s="12" t="s">
        <v>1279</v>
      </c>
      <c r="AG246" s="10" t="s">
        <v>461</v>
      </c>
      <c r="AH246" s="11" t="s">
        <v>461</v>
      </c>
      <c r="AI246" s="11" t="s">
        <v>461</v>
      </c>
      <c r="AJ246" s="11" t="s">
        <v>461</v>
      </c>
      <c r="AK246" s="11" t="s">
        <v>461</v>
      </c>
      <c r="AL246" s="11"/>
      <c r="AM246" s="11"/>
      <c r="AN246" s="11"/>
      <c r="AO246" s="11"/>
      <c r="AP246" s="11"/>
      <c r="AQ246" s="92" t="s">
        <v>1211</v>
      </c>
      <c r="AR246" s="11"/>
      <c r="AS246" s="11"/>
      <c r="AT246" s="92" t="s">
        <v>1211</v>
      </c>
      <c r="AU246" s="8"/>
      <c r="AV246" s="8"/>
      <c r="AW246" s="8"/>
      <c r="AX246" s="142"/>
    </row>
    <row r="247" spans="1:50" x14ac:dyDescent="0.15">
      <c r="A247" s="10">
        <v>218</v>
      </c>
      <c r="B247" s="11">
        <v>23</v>
      </c>
      <c r="C247" s="11" t="s">
        <v>279</v>
      </c>
      <c r="D247" s="11">
        <v>234</v>
      </c>
      <c r="E247" s="44" t="s">
        <v>594</v>
      </c>
      <c r="F247" s="9" t="s">
        <v>358</v>
      </c>
      <c r="G247" s="10">
        <v>6</v>
      </c>
      <c r="H247" s="11" t="s">
        <v>79</v>
      </c>
      <c r="I247" s="11" t="s">
        <v>80</v>
      </c>
      <c r="J247" s="11">
        <v>34</v>
      </c>
      <c r="K247" s="11">
        <v>30</v>
      </c>
      <c r="L247" s="11"/>
      <c r="M247" s="8"/>
      <c r="N247" s="9"/>
      <c r="O247" s="475"/>
      <c r="P247" s="10" t="s">
        <v>461</v>
      </c>
      <c r="Q247" s="11" t="s">
        <v>461</v>
      </c>
      <c r="R247" s="11" t="s">
        <v>463</v>
      </c>
      <c r="S247" s="11" t="s">
        <v>461</v>
      </c>
      <c r="T247" s="11" t="s">
        <v>461</v>
      </c>
      <c r="U247" s="11" t="s">
        <v>705</v>
      </c>
      <c r="V247" s="11"/>
      <c r="W247" s="11"/>
      <c r="X247" s="11"/>
      <c r="Y247" s="11"/>
      <c r="Z247" s="11"/>
      <c r="AA247" s="11"/>
      <c r="AB247" s="11"/>
      <c r="AC247" s="11"/>
      <c r="AD247" s="11"/>
      <c r="AE247" s="8"/>
      <c r="AF247" s="12" t="s">
        <v>1279</v>
      </c>
      <c r="AG247" s="10" t="s">
        <v>461</v>
      </c>
      <c r="AH247" s="11" t="s">
        <v>461</v>
      </c>
      <c r="AI247" s="11" t="s">
        <v>461</v>
      </c>
      <c r="AJ247" s="11" t="s">
        <v>461</v>
      </c>
      <c r="AK247" s="11" t="s">
        <v>461</v>
      </c>
      <c r="AL247" s="11"/>
      <c r="AM247" s="11"/>
      <c r="AN247" s="11"/>
      <c r="AO247" s="11"/>
      <c r="AP247" s="11"/>
      <c r="AQ247" s="92" t="s">
        <v>1211</v>
      </c>
      <c r="AR247" s="11"/>
      <c r="AS247" s="11"/>
      <c r="AT247" s="92" t="s">
        <v>1211</v>
      </c>
      <c r="AU247" s="8"/>
      <c r="AV247" s="8"/>
      <c r="AW247" s="8"/>
      <c r="AX247" s="142"/>
    </row>
    <row r="248" spans="1:50" x14ac:dyDescent="0.15">
      <c r="A248" s="10">
        <v>219</v>
      </c>
      <c r="B248" s="11">
        <v>23</v>
      </c>
      <c r="C248" s="11" t="s">
        <v>279</v>
      </c>
      <c r="D248" s="11">
        <v>234</v>
      </c>
      <c r="E248" s="44" t="s">
        <v>594</v>
      </c>
      <c r="F248" s="9" t="s">
        <v>359</v>
      </c>
      <c r="G248" s="10">
        <v>6</v>
      </c>
      <c r="H248" s="11" t="s">
        <v>79</v>
      </c>
      <c r="I248" s="11" t="s">
        <v>80</v>
      </c>
      <c r="J248" s="11">
        <v>34</v>
      </c>
      <c r="K248" s="11">
        <v>30</v>
      </c>
      <c r="L248" s="11"/>
      <c r="M248" s="8"/>
      <c r="N248" s="9"/>
      <c r="O248" s="475"/>
      <c r="P248" s="10" t="s">
        <v>461</v>
      </c>
      <c r="Q248" s="11" t="s">
        <v>461</v>
      </c>
      <c r="R248" s="11" t="s">
        <v>463</v>
      </c>
      <c r="S248" s="11" t="s">
        <v>461</v>
      </c>
      <c r="T248" s="11" t="s">
        <v>461</v>
      </c>
      <c r="U248" s="11" t="s">
        <v>705</v>
      </c>
      <c r="V248" s="11"/>
      <c r="W248" s="11"/>
      <c r="X248" s="11"/>
      <c r="Y248" s="11"/>
      <c r="Z248" s="11"/>
      <c r="AA248" s="11"/>
      <c r="AB248" s="11"/>
      <c r="AC248" s="11"/>
      <c r="AD248" s="11"/>
      <c r="AE248" s="8"/>
      <c r="AF248" s="12" t="s">
        <v>1279</v>
      </c>
      <c r="AG248" s="10" t="s">
        <v>461</v>
      </c>
      <c r="AH248" s="11" t="s">
        <v>461</v>
      </c>
      <c r="AI248" s="11" t="s">
        <v>461</v>
      </c>
      <c r="AJ248" s="11" t="s">
        <v>461</v>
      </c>
      <c r="AK248" s="11" t="s">
        <v>461</v>
      </c>
      <c r="AL248" s="11"/>
      <c r="AM248" s="11"/>
      <c r="AN248" s="11"/>
      <c r="AO248" s="11"/>
      <c r="AP248" s="11"/>
      <c r="AQ248" s="92" t="s">
        <v>1211</v>
      </c>
      <c r="AR248" s="11"/>
      <c r="AS248" s="11"/>
      <c r="AT248" s="92" t="s">
        <v>1211</v>
      </c>
      <c r="AU248" s="8"/>
      <c r="AV248" s="8"/>
      <c r="AW248" s="8"/>
      <c r="AX248" s="142"/>
    </row>
    <row r="249" spans="1:50" x14ac:dyDescent="0.15">
      <c r="A249" s="10">
        <v>233</v>
      </c>
      <c r="B249" s="11">
        <v>23</v>
      </c>
      <c r="C249" s="11" t="s">
        <v>279</v>
      </c>
      <c r="D249" s="11">
        <v>235</v>
      </c>
      <c r="E249" s="44" t="s">
        <v>598</v>
      </c>
      <c r="F249" s="9" t="s">
        <v>360</v>
      </c>
      <c r="G249" s="10">
        <v>6</v>
      </c>
      <c r="H249" s="11" t="s">
        <v>79</v>
      </c>
      <c r="I249" s="11" t="s">
        <v>80</v>
      </c>
      <c r="J249" s="11">
        <v>34</v>
      </c>
      <c r="K249" s="11">
        <v>30</v>
      </c>
      <c r="L249" s="11"/>
      <c r="M249" s="8"/>
      <c r="N249" s="9"/>
      <c r="O249" s="475"/>
      <c r="P249" s="10" t="s">
        <v>461</v>
      </c>
      <c r="Q249" s="11" t="s">
        <v>461</v>
      </c>
      <c r="R249" s="11" t="s">
        <v>463</v>
      </c>
      <c r="S249" s="11" t="s">
        <v>461</v>
      </c>
      <c r="T249" s="11" t="s">
        <v>461</v>
      </c>
      <c r="U249" s="11"/>
      <c r="V249" s="11"/>
      <c r="W249" s="11"/>
      <c r="X249" s="11"/>
      <c r="Y249" s="11"/>
      <c r="Z249" s="11"/>
      <c r="AA249" s="11"/>
      <c r="AB249" s="11"/>
      <c r="AC249" s="11"/>
      <c r="AD249" s="11"/>
      <c r="AE249" s="8"/>
      <c r="AF249" s="12" t="s">
        <v>1279</v>
      </c>
      <c r="AG249" s="10" t="s">
        <v>461</v>
      </c>
      <c r="AH249" s="11" t="s">
        <v>461</v>
      </c>
      <c r="AI249" s="11" t="s">
        <v>461</v>
      </c>
      <c r="AJ249" s="11" t="s">
        <v>461</v>
      </c>
      <c r="AK249" s="11" t="s">
        <v>461</v>
      </c>
      <c r="AL249" s="11"/>
      <c r="AM249" s="11"/>
      <c r="AN249" s="11"/>
      <c r="AO249" s="11"/>
      <c r="AP249" s="11"/>
      <c r="AQ249" s="92" t="s">
        <v>1211</v>
      </c>
      <c r="AR249" s="11"/>
      <c r="AS249" s="11"/>
      <c r="AT249" s="92" t="s">
        <v>1211</v>
      </c>
      <c r="AU249" s="8"/>
      <c r="AV249" s="8"/>
      <c r="AW249" s="8"/>
      <c r="AX249" s="142"/>
    </row>
    <row r="250" spans="1:50" x14ac:dyDescent="0.15">
      <c r="A250" s="10">
        <v>235</v>
      </c>
      <c r="B250" s="11">
        <v>23</v>
      </c>
      <c r="C250" s="11" t="s">
        <v>279</v>
      </c>
      <c r="D250" s="11">
        <v>235</v>
      </c>
      <c r="E250" s="44" t="s">
        <v>598</v>
      </c>
      <c r="F250" s="9" t="s">
        <v>361</v>
      </c>
      <c r="G250" s="10">
        <v>6</v>
      </c>
      <c r="H250" s="11" t="s">
        <v>79</v>
      </c>
      <c r="I250" s="11" t="s">
        <v>101</v>
      </c>
      <c r="J250" s="11">
        <v>34</v>
      </c>
      <c r="K250" s="11">
        <v>30</v>
      </c>
      <c r="L250" s="11"/>
      <c r="M250" s="8"/>
      <c r="N250" s="9"/>
      <c r="O250" s="475"/>
      <c r="P250" s="10" t="s">
        <v>461</v>
      </c>
      <c r="Q250" s="11" t="s">
        <v>461</v>
      </c>
      <c r="R250" s="11" t="s">
        <v>463</v>
      </c>
      <c r="S250" s="11" t="s">
        <v>461</v>
      </c>
      <c r="T250" s="11" t="s">
        <v>461</v>
      </c>
      <c r="U250" s="11"/>
      <c r="V250" s="11"/>
      <c r="W250" s="11"/>
      <c r="X250" s="11"/>
      <c r="Y250" s="11"/>
      <c r="Z250" s="11"/>
      <c r="AA250" s="11"/>
      <c r="AB250" s="11"/>
      <c r="AC250" s="11"/>
      <c r="AD250" s="11"/>
      <c r="AE250" s="8"/>
      <c r="AF250" s="12" t="s">
        <v>1279</v>
      </c>
      <c r="AG250" s="10" t="s">
        <v>461</v>
      </c>
      <c r="AH250" s="11" t="s">
        <v>461</v>
      </c>
      <c r="AI250" s="11" t="s">
        <v>461</v>
      </c>
      <c r="AJ250" s="11" t="s">
        <v>461</v>
      </c>
      <c r="AK250" s="11" t="s">
        <v>461</v>
      </c>
      <c r="AL250" s="11"/>
      <c r="AM250" s="11"/>
      <c r="AN250" s="11"/>
      <c r="AO250" s="11"/>
      <c r="AP250" s="11"/>
      <c r="AQ250" s="92" t="s">
        <v>1211</v>
      </c>
      <c r="AR250" s="11"/>
      <c r="AS250" s="11"/>
      <c r="AT250" s="92" t="s">
        <v>1211</v>
      </c>
      <c r="AU250" s="8"/>
      <c r="AV250" s="8"/>
      <c r="AW250" s="8"/>
      <c r="AX250" s="142"/>
    </row>
    <row r="251" spans="1:50" x14ac:dyDescent="0.15">
      <c r="A251" s="10">
        <v>250</v>
      </c>
      <c r="B251" s="11">
        <v>23</v>
      </c>
      <c r="C251" s="11" t="s">
        <v>279</v>
      </c>
      <c r="D251" s="11">
        <v>236</v>
      </c>
      <c r="E251" s="44" t="s">
        <v>602</v>
      </c>
      <c r="F251" s="9" t="s">
        <v>362</v>
      </c>
      <c r="G251" s="10">
        <v>6</v>
      </c>
      <c r="H251" s="11" t="s">
        <v>79</v>
      </c>
      <c r="I251" s="11" t="s">
        <v>146</v>
      </c>
      <c r="J251" s="11">
        <v>32</v>
      </c>
      <c r="K251" s="11">
        <v>30</v>
      </c>
      <c r="L251" s="11"/>
      <c r="M251" s="8"/>
      <c r="N251" s="9"/>
      <c r="O251" s="475"/>
      <c r="P251" s="10" t="s">
        <v>461</v>
      </c>
      <c r="Q251" s="11" t="s">
        <v>461</v>
      </c>
      <c r="R251" s="11" t="s">
        <v>463</v>
      </c>
      <c r="S251" s="11" t="s">
        <v>461</v>
      </c>
      <c r="T251" s="11" t="s">
        <v>461</v>
      </c>
      <c r="U251" s="11" t="s">
        <v>705</v>
      </c>
      <c r="V251" s="82" t="s">
        <v>706</v>
      </c>
      <c r="W251" s="82" t="s">
        <v>696</v>
      </c>
      <c r="X251" s="11"/>
      <c r="Y251" s="11"/>
      <c r="Z251" s="11"/>
      <c r="AA251" s="11"/>
      <c r="AB251" s="11"/>
      <c r="AC251" s="11"/>
      <c r="AD251" s="11"/>
      <c r="AE251" s="8"/>
      <c r="AF251" s="12" t="s">
        <v>1279</v>
      </c>
      <c r="AG251" s="10" t="s">
        <v>461</v>
      </c>
      <c r="AH251" s="11" t="s">
        <v>461</v>
      </c>
      <c r="AI251" s="11" t="s">
        <v>461</v>
      </c>
      <c r="AJ251" s="11" t="s">
        <v>461</v>
      </c>
      <c r="AK251" s="11" t="s">
        <v>461</v>
      </c>
      <c r="AL251" s="11"/>
      <c r="AM251" s="11"/>
      <c r="AN251" s="11"/>
      <c r="AO251" s="11"/>
      <c r="AP251" s="11"/>
      <c r="AQ251" s="92" t="s">
        <v>1211</v>
      </c>
      <c r="AR251" s="92" t="s">
        <v>1211</v>
      </c>
      <c r="AS251" s="92" t="s">
        <v>1211</v>
      </c>
      <c r="AT251" s="92" t="s">
        <v>1211</v>
      </c>
      <c r="AU251" s="8"/>
      <c r="AV251" s="8"/>
      <c r="AW251" s="8"/>
      <c r="AX251" s="142"/>
    </row>
    <row r="252" spans="1:50" x14ac:dyDescent="0.15">
      <c r="A252" s="10">
        <v>228</v>
      </c>
      <c r="B252" s="11">
        <v>23</v>
      </c>
      <c r="C252" s="11" t="s">
        <v>279</v>
      </c>
      <c r="D252" s="11">
        <v>237</v>
      </c>
      <c r="E252" s="44" t="s">
        <v>598</v>
      </c>
      <c r="F252" s="9" t="s">
        <v>363</v>
      </c>
      <c r="G252" s="10">
        <v>6</v>
      </c>
      <c r="H252" s="11" t="s">
        <v>79</v>
      </c>
      <c r="I252" s="11" t="s">
        <v>80</v>
      </c>
      <c r="J252" s="11">
        <v>34</v>
      </c>
      <c r="K252" s="11">
        <v>30</v>
      </c>
      <c r="L252" s="11"/>
      <c r="M252" s="8"/>
      <c r="N252" s="9"/>
      <c r="O252" s="475"/>
      <c r="P252" s="10" t="s">
        <v>461</v>
      </c>
      <c r="Q252" s="11" t="s">
        <v>461</v>
      </c>
      <c r="R252" s="11" t="s">
        <v>463</v>
      </c>
      <c r="S252" s="11" t="s">
        <v>461</v>
      </c>
      <c r="T252" s="11" t="s">
        <v>461</v>
      </c>
      <c r="U252" s="11" t="s">
        <v>705</v>
      </c>
      <c r="V252" s="11"/>
      <c r="W252" s="11"/>
      <c r="X252" s="11"/>
      <c r="Y252" s="11"/>
      <c r="Z252" s="11"/>
      <c r="AA252" s="11"/>
      <c r="AB252" s="11"/>
      <c r="AC252" s="11"/>
      <c r="AD252" s="11"/>
      <c r="AE252" s="8"/>
      <c r="AF252" s="12" t="s">
        <v>1279</v>
      </c>
      <c r="AG252" s="10" t="s">
        <v>461</v>
      </c>
      <c r="AH252" s="11" t="s">
        <v>461</v>
      </c>
      <c r="AI252" s="11" t="s">
        <v>461</v>
      </c>
      <c r="AJ252" s="11" t="s">
        <v>461</v>
      </c>
      <c r="AK252" s="11" t="s">
        <v>461</v>
      </c>
      <c r="AL252" s="11"/>
      <c r="AM252" s="11"/>
      <c r="AN252" s="11"/>
      <c r="AO252" s="11"/>
      <c r="AP252" s="11"/>
      <c r="AQ252" s="92" t="s">
        <v>1211</v>
      </c>
      <c r="AR252" s="11"/>
      <c r="AS252" s="11"/>
      <c r="AT252" s="11"/>
      <c r="AU252" s="8"/>
      <c r="AV252" s="8"/>
      <c r="AW252" s="8"/>
      <c r="AX252" s="142"/>
    </row>
    <row r="253" spans="1:50" x14ac:dyDescent="0.15">
      <c r="A253" s="10">
        <v>229</v>
      </c>
      <c r="B253" s="11">
        <v>23</v>
      </c>
      <c r="C253" s="11" t="s">
        <v>279</v>
      </c>
      <c r="D253" s="11">
        <v>237</v>
      </c>
      <c r="E253" s="44" t="s">
        <v>598</v>
      </c>
      <c r="F253" s="9" t="s">
        <v>364</v>
      </c>
      <c r="G253" s="10">
        <v>6</v>
      </c>
      <c r="H253" s="11" t="s">
        <v>79</v>
      </c>
      <c r="I253" s="11" t="s">
        <v>80</v>
      </c>
      <c r="J253" s="11">
        <v>34</v>
      </c>
      <c r="K253" s="11">
        <v>30</v>
      </c>
      <c r="L253" s="11"/>
      <c r="M253" s="8"/>
      <c r="N253" s="9"/>
      <c r="O253" s="475"/>
      <c r="P253" s="10" t="s">
        <v>461</v>
      </c>
      <c r="Q253" s="11" t="s">
        <v>461</v>
      </c>
      <c r="R253" s="11" t="s">
        <v>463</v>
      </c>
      <c r="S253" s="11" t="s">
        <v>461</v>
      </c>
      <c r="T253" s="11" t="s">
        <v>461</v>
      </c>
      <c r="U253" s="11" t="s">
        <v>705</v>
      </c>
      <c r="V253" s="11"/>
      <c r="W253" s="11"/>
      <c r="X253" s="11"/>
      <c r="Y253" s="11"/>
      <c r="Z253" s="11"/>
      <c r="AA253" s="11"/>
      <c r="AB253" s="11"/>
      <c r="AC253" s="11"/>
      <c r="AD253" s="11"/>
      <c r="AE253" s="8"/>
      <c r="AF253" s="12" t="s">
        <v>1279</v>
      </c>
      <c r="AG253" s="10" t="s">
        <v>461</v>
      </c>
      <c r="AH253" s="11" t="s">
        <v>461</v>
      </c>
      <c r="AI253" s="11" t="s">
        <v>461</v>
      </c>
      <c r="AJ253" s="11" t="s">
        <v>461</v>
      </c>
      <c r="AK253" s="11" t="s">
        <v>461</v>
      </c>
      <c r="AL253" s="11"/>
      <c r="AM253" s="11"/>
      <c r="AN253" s="11"/>
      <c r="AO253" s="11"/>
      <c r="AP253" s="11"/>
      <c r="AQ253" s="92" t="s">
        <v>1211</v>
      </c>
      <c r="AR253" s="11"/>
      <c r="AS253" s="11"/>
      <c r="AT253" s="11"/>
      <c r="AU253" s="8"/>
      <c r="AV253" s="8"/>
      <c r="AW253" s="8"/>
      <c r="AX253" s="142"/>
    </row>
    <row r="254" spans="1:50" x14ac:dyDescent="0.15">
      <c r="A254" s="10">
        <v>230</v>
      </c>
      <c r="B254" s="11">
        <v>23</v>
      </c>
      <c r="C254" s="11" t="s">
        <v>279</v>
      </c>
      <c r="D254" s="11">
        <v>237</v>
      </c>
      <c r="E254" s="44" t="s">
        <v>598</v>
      </c>
      <c r="F254" s="9" t="s">
        <v>365</v>
      </c>
      <c r="G254" s="10">
        <v>6</v>
      </c>
      <c r="H254" s="11" t="s">
        <v>79</v>
      </c>
      <c r="I254" s="11" t="s">
        <v>80</v>
      </c>
      <c r="J254" s="11">
        <v>34</v>
      </c>
      <c r="K254" s="11">
        <v>30</v>
      </c>
      <c r="L254" s="11"/>
      <c r="M254" s="8"/>
      <c r="N254" s="9"/>
      <c r="O254" s="475"/>
      <c r="P254" s="10" t="s">
        <v>461</v>
      </c>
      <c r="Q254" s="11" t="s">
        <v>461</v>
      </c>
      <c r="R254" s="11" t="s">
        <v>463</v>
      </c>
      <c r="S254" s="11" t="s">
        <v>461</v>
      </c>
      <c r="T254" s="11" t="s">
        <v>461</v>
      </c>
      <c r="U254" s="11" t="s">
        <v>705</v>
      </c>
      <c r="V254" s="11"/>
      <c r="W254" s="11"/>
      <c r="X254" s="11"/>
      <c r="Y254" s="11"/>
      <c r="Z254" s="11"/>
      <c r="AA254" s="11"/>
      <c r="AB254" s="11"/>
      <c r="AC254" s="11"/>
      <c r="AD254" s="11"/>
      <c r="AE254" s="8"/>
      <c r="AF254" s="12" t="s">
        <v>1279</v>
      </c>
      <c r="AG254" s="10" t="s">
        <v>461</v>
      </c>
      <c r="AH254" s="11" t="s">
        <v>461</v>
      </c>
      <c r="AI254" s="11" t="s">
        <v>461</v>
      </c>
      <c r="AJ254" s="11" t="s">
        <v>461</v>
      </c>
      <c r="AK254" s="11" t="s">
        <v>461</v>
      </c>
      <c r="AL254" s="11"/>
      <c r="AM254" s="11"/>
      <c r="AN254" s="11"/>
      <c r="AO254" s="11"/>
      <c r="AP254" s="11"/>
      <c r="AQ254" s="92" t="s">
        <v>1211</v>
      </c>
      <c r="AR254" s="11"/>
      <c r="AS254" s="11"/>
      <c r="AT254" s="11"/>
      <c r="AU254" s="8"/>
      <c r="AV254" s="8"/>
      <c r="AW254" s="8"/>
      <c r="AX254" s="142"/>
    </row>
    <row r="255" spans="1:50" x14ac:dyDescent="0.15">
      <c r="A255" s="10">
        <v>215</v>
      </c>
      <c r="B255" s="11">
        <v>23</v>
      </c>
      <c r="C255" s="11" t="s">
        <v>279</v>
      </c>
      <c r="D255" s="11">
        <v>238</v>
      </c>
      <c r="E255" s="44" t="s">
        <v>593</v>
      </c>
      <c r="F255" s="9" t="s">
        <v>366</v>
      </c>
      <c r="G255" s="10">
        <v>6</v>
      </c>
      <c r="H255" s="11" t="s">
        <v>79</v>
      </c>
      <c r="I255" s="11" t="s">
        <v>146</v>
      </c>
      <c r="J255" s="11">
        <v>32</v>
      </c>
      <c r="K255" s="11">
        <v>35</v>
      </c>
      <c r="L255" s="11"/>
      <c r="M255" s="8"/>
      <c r="N255" s="9"/>
      <c r="O255" s="475"/>
      <c r="P255" s="10" t="s">
        <v>461</v>
      </c>
      <c r="Q255" s="11" t="s">
        <v>461</v>
      </c>
      <c r="R255" s="11" t="s">
        <v>463</v>
      </c>
      <c r="S255" s="11" t="s">
        <v>461</v>
      </c>
      <c r="T255" s="11" t="s">
        <v>461</v>
      </c>
      <c r="U255" s="11" t="s">
        <v>705</v>
      </c>
      <c r="V255" s="11"/>
      <c r="W255" s="11"/>
      <c r="X255" s="11"/>
      <c r="Y255" s="82" t="s">
        <v>711</v>
      </c>
      <c r="Z255" s="11"/>
      <c r="AA255" s="11"/>
      <c r="AB255" s="11"/>
      <c r="AC255" s="11"/>
      <c r="AD255" s="11"/>
      <c r="AE255" s="8"/>
      <c r="AF255" s="12" t="s">
        <v>1279</v>
      </c>
      <c r="AG255" s="10" t="s">
        <v>461</v>
      </c>
      <c r="AH255" s="11" t="s">
        <v>461</v>
      </c>
      <c r="AI255" s="11" t="s">
        <v>461</v>
      </c>
      <c r="AJ255" s="11" t="s">
        <v>461</v>
      </c>
      <c r="AK255" s="11" t="s">
        <v>461</v>
      </c>
      <c r="AL255" s="11"/>
      <c r="AM255" s="11"/>
      <c r="AN255" s="11"/>
      <c r="AO255" s="11"/>
      <c r="AP255" s="11"/>
      <c r="AQ255" s="92" t="s">
        <v>1211</v>
      </c>
      <c r="AR255" s="92"/>
      <c r="AS255" s="92" t="s">
        <v>1211</v>
      </c>
      <c r="AT255" s="92" t="s">
        <v>1211</v>
      </c>
      <c r="AU255" s="8"/>
      <c r="AV255" s="8"/>
      <c r="AW255" s="8"/>
      <c r="AX255" s="142"/>
    </row>
    <row r="256" spans="1:50" x14ac:dyDescent="0.15">
      <c r="A256" s="10">
        <v>214</v>
      </c>
      <c r="B256" s="11">
        <v>23</v>
      </c>
      <c r="C256" s="11" t="s">
        <v>279</v>
      </c>
      <c r="D256" s="11">
        <v>302</v>
      </c>
      <c r="E256" s="44" t="s">
        <v>593</v>
      </c>
      <c r="F256" s="9" t="s">
        <v>367</v>
      </c>
      <c r="G256" s="10">
        <v>6</v>
      </c>
      <c r="H256" s="11" t="s">
        <v>79</v>
      </c>
      <c r="I256" s="11" t="s">
        <v>146</v>
      </c>
      <c r="J256" s="11">
        <v>32</v>
      </c>
      <c r="K256" s="11">
        <v>30</v>
      </c>
      <c r="L256" s="11"/>
      <c r="M256" s="8"/>
      <c r="N256" s="9"/>
      <c r="O256" s="475"/>
      <c r="P256" s="10" t="s">
        <v>461</v>
      </c>
      <c r="Q256" s="11" t="s">
        <v>461</v>
      </c>
      <c r="R256" s="11" t="s">
        <v>463</v>
      </c>
      <c r="S256" s="11" t="s">
        <v>461</v>
      </c>
      <c r="T256" s="11" t="s">
        <v>461</v>
      </c>
      <c r="U256" s="11" t="s">
        <v>705</v>
      </c>
      <c r="V256" s="11"/>
      <c r="W256" s="82" t="s">
        <v>706</v>
      </c>
      <c r="X256" s="11"/>
      <c r="Y256" s="11"/>
      <c r="Z256" s="11"/>
      <c r="AA256" s="11"/>
      <c r="AB256" s="11"/>
      <c r="AC256" s="11"/>
      <c r="AD256" s="11"/>
      <c r="AE256" s="8"/>
      <c r="AF256" s="12" t="s">
        <v>1279</v>
      </c>
      <c r="AG256" s="10" t="s">
        <v>461</v>
      </c>
      <c r="AH256" s="11" t="s">
        <v>461</v>
      </c>
      <c r="AI256" s="11" t="s">
        <v>461</v>
      </c>
      <c r="AJ256" s="11" t="s">
        <v>461</v>
      </c>
      <c r="AK256" s="11" t="s">
        <v>461</v>
      </c>
      <c r="AL256" s="11"/>
      <c r="AM256" s="11"/>
      <c r="AN256" s="11"/>
      <c r="AO256" s="11"/>
      <c r="AP256" s="11"/>
      <c r="AQ256" s="11"/>
      <c r="AR256" s="92" t="s">
        <v>1211</v>
      </c>
      <c r="AS256" s="11"/>
      <c r="AT256" s="92" t="s">
        <v>1211</v>
      </c>
      <c r="AU256" s="8"/>
      <c r="AV256" s="8"/>
      <c r="AW256" s="8"/>
      <c r="AX256" s="142"/>
    </row>
    <row r="257" spans="1:50" x14ac:dyDescent="0.15">
      <c r="A257" s="10">
        <v>217</v>
      </c>
      <c r="B257" s="11">
        <v>23</v>
      </c>
      <c r="C257" s="11" t="s">
        <v>279</v>
      </c>
      <c r="D257" s="11">
        <v>342</v>
      </c>
      <c r="E257" s="44" t="s">
        <v>594</v>
      </c>
      <c r="F257" s="9" t="s">
        <v>368</v>
      </c>
      <c r="G257" s="10">
        <v>6</v>
      </c>
      <c r="H257" s="11" t="s">
        <v>79</v>
      </c>
      <c r="I257" s="11" t="s">
        <v>80</v>
      </c>
      <c r="J257" s="11">
        <v>34</v>
      </c>
      <c r="K257" s="11">
        <v>30</v>
      </c>
      <c r="L257" s="11"/>
      <c r="M257" s="8"/>
      <c r="N257" s="9"/>
      <c r="O257" s="475"/>
      <c r="P257" s="10" t="s">
        <v>461</v>
      </c>
      <c r="Q257" s="11" t="s">
        <v>461</v>
      </c>
      <c r="R257" s="11" t="s">
        <v>463</v>
      </c>
      <c r="S257" s="11" t="s">
        <v>461</v>
      </c>
      <c r="T257" s="11" t="s">
        <v>461</v>
      </c>
      <c r="U257" s="11" t="s">
        <v>705</v>
      </c>
      <c r="V257" s="11"/>
      <c r="W257" s="11"/>
      <c r="X257" s="11"/>
      <c r="Y257" s="11"/>
      <c r="Z257" s="11"/>
      <c r="AA257" s="11"/>
      <c r="AB257" s="11"/>
      <c r="AC257" s="11"/>
      <c r="AD257" s="11"/>
      <c r="AE257" s="8"/>
      <c r="AF257" s="12" t="s">
        <v>1279</v>
      </c>
      <c r="AG257" s="10" t="s">
        <v>461</v>
      </c>
      <c r="AH257" s="11" t="s">
        <v>461</v>
      </c>
      <c r="AI257" s="11" t="s">
        <v>461</v>
      </c>
      <c r="AJ257" s="11" t="s">
        <v>461</v>
      </c>
      <c r="AK257" s="11" t="s">
        <v>461</v>
      </c>
      <c r="AL257" s="11"/>
      <c r="AM257" s="11"/>
      <c r="AN257" s="11"/>
      <c r="AO257" s="11"/>
      <c r="AP257" s="11"/>
      <c r="AQ257" s="11"/>
      <c r="AR257" s="11"/>
      <c r="AS257" s="11"/>
      <c r="AT257" s="11"/>
      <c r="AU257" s="8"/>
      <c r="AV257" s="8"/>
      <c r="AW257" s="8"/>
      <c r="AX257" s="142"/>
    </row>
    <row r="258" spans="1:50" x14ac:dyDescent="0.15">
      <c r="A258" s="10">
        <v>223</v>
      </c>
      <c r="B258" s="11">
        <v>23</v>
      </c>
      <c r="C258" s="11" t="s">
        <v>279</v>
      </c>
      <c r="D258" s="11">
        <v>361</v>
      </c>
      <c r="E258" s="44" t="s">
        <v>595</v>
      </c>
      <c r="F258" s="9" t="s">
        <v>369</v>
      </c>
      <c r="G258" s="10">
        <v>6</v>
      </c>
      <c r="H258" s="11" t="s">
        <v>79</v>
      </c>
      <c r="I258" s="11" t="s">
        <v>80</v>
      </c>
      <c r="J258" s="11">
        <v>32</v>
      </c>
      <c r="K258" s="11">
        <v>30</v>
      </c>
      <c r="L258" s="11"/>
      <c r="M258" s="8"/>
      <c r="N258" s="9"/>
      <c r="O258" s="475"/>
      <c r="P258" s="10" t="s">
        <v>461</v>
      </c>
      <c r="Q258" s="11" t="s">
        <v>461</v>
      </c>
      <c r="R258" s="11" t="s">
        <v>463</v>
      </c>
      <c r="S258" s="11" t="s">
        <v>461</v>
      </c>
      <c r="T258" s="11" t="s">
        <v>461</v>
      </c>
      <c r="U258" s="11"/>
      <c r="V258" s="11"/>
      <c r="W258" s="11"/>
      <c r="X258" s="11"/>
      <c r="Y258" s="11"/>
      <c r="Z258" s="11"/>
      <c r="AA258" s="11"/>
      <c r="AB258" s="11"/>
      <c r="AC258" s="11"/>
      <c r="AD258" s="11"/>
      <c r="AE258" s="8"/>
      <c r="AF258" s="12" t="s">
        <v>1279</v>
      </c>
      <c r="AG258" s="10" t="s">
        <v>461</v>
      </c>
      <c r="AH258" s="11" t="s">
        <v>461</v>
      </c>
      <c r="AI258" s="11" t="s">
        <v>461</v>
      </c>
      <c r="AJ258" s="11" t="s">
        <v>461</v>
      </c>
      <c r="AK258" s="11" t="s">
        <v>461</v>
      </c>
      <c r="AL258" s="11"/>
      <c r="AM258" s="11"/>
      <c r="AN258" s="11"/>
      <c r="AO258" s="11"/>
      <c r="AP258" s="11"/>
      <c r="AQ258" s="92" t="s">
        <v>1211</v>
      </c>
      <c r="AR258" s="11"/>
      <c r="AS258" s="92" t="s">
        <v>1211</v>
      </c>
      <c r="AT258" s="92" t="s">
        <v>1211</v>
      </c>
      <c r="AU258" s="8"/>
      <c r="AV258" s="8"/>
      <c r="AW258" s="8"/>
      <c r="AX258" s="142"/>
    </row>
    <row r="259" spans="1:50" x14ac:dyDescent="0.15">
      <c r="A259" s="10">
        <v>224</v>
      </c>
      <c r="B259" s="11">
        <v>23</v>
      </c>
      <c r="C259" s="11" t="s">
        <v>279</v>
      </c>
      <c r="D259" s="11">
        <v>362</v>
      </c>
      <c r="E259" s="44" t="s">
        <v>595</v>
      </c>
      <c r="F259" s="9" t="s">
        <v>370</v>
      </c>
      <c r="G259" s="10">
        <v>6</v>
      </c>
      <c r="H259" s="11" t="s">
        <v>79</v>
      </c>
      <c r="I259" s="11" t="s">
        <v>80</v>
      </c>
      <c r="J259" s="11">
        <v>32</v>
      </c>
      <c r="K259" s="11">
        <v>30</v>
      </c>
      <c r="L259" s="11"/>
      <c r="M259" s="8"/>
      <c r="N259" s="9"/>
      <c r="O259" s="475"/>
      <c r="P259" s="10" t="s">
        <v>461</v>
      </c>
      <c r="Q259" s="11" t="s">
        <v>461</v>
      </c>
      <c r="R259" s="11" t="s">
        <v>463</v>
      </c>
      <c r="S259" s="11" t="s">
        <v>461</v>
      </c>
      <c r="T259" s="11" t="s">
        <v>461</v>
      </c>
      <c r="U259" s="11"/>
      <c r="V259" s="11"/>
      <c r="W259" s="11"/>
      <c r="X259" s="11"/>
      <c r="Y259" s="11"/>
      <c r="Z259" s="11"/>
      <c r="AA259" s="11"/>
      <c r="AB259" s="11"/>
      <c r="AC259" s="11"/>
      <c r="AD259" s="11"/>
      <c r="AE259" s="8"/>
      <c r="AF259" s="12" t="s">
        <v>1279</v>
      </c>
      <c r="AG259" s="10" t="s">
        <v>461</v>
      </c>
      <c r="AH259" s="11" t="s">
        <v>461</v>
      </c>
      <c r="AI259" s="11" t="s">
        <v>461</v>
      </c>
      <c r="AJ259" s="11" t="s">
        <v>461</v>
      </c>
      <c r="AK259" s="11" t="s">
        <v>461</v>
      </c>
      <c r="AL259" s="11"/>
      <c r="AM259" s="11"/>
      <c r="AN259" s="11"/>
      <c r="AO259" s="11"/>
      <c r="AP259" s="11"/>
      <c r="AQ259" s="11"/>
      <c r="AR259" s="11"/>
      <c r="AS259" s="92" t="s">
        <v>1211</v>
      </c>
      <c r="AT259" s="92" t="s">
        <v>1211</v>
      </c>
      <c r="AU259" s="8"/>
      <c r="AV259" s="8"/>
      <c r="AW259" s="8"/>
      <c r="AX259" s="142"/>
    </row>
    <row r="260" spans="1:50" x14ac:dyDescent="0.15">
      <c r="A260" s="10">
        <v>231</v>
      </c>
      <c r="B260" s="11">
        <v>23</v>
      </c>
      <c r="C260" s="11" t="s">
        <v>279</v>
      </c>
      <c r="D260" s="11">
        <v>424</v>
      </c>
      <c r="E260" s="44" t="s">
        <v>598</v>
      </c>
      <c r="F260" s="9" t="s">
        <v>371</v>
      </c>
      <c r="G260" s="10">
        <v>6</v>
      </c>
      <c r="H260" s="11" t="s">
        <v>79</v>
      </c>
      <c r="I260" s="11" t="s">
        <v>80</v>
      </c>
      <c r="J260" s="11">
        <v>34</v>
      </c>
      <c r="K260" s="11">
        <v>30</v>
      </c>
      <c r="L260" s="11"/>
      <c r="M260" s="8"/>
      <c r="N260" s="9"/>
      <c r="O260" s="475"/>
      <c r="P260" s="10" t="s">
        <v>461</v>
      </c>
      <c r="Q260" s="11" t="s">
        <v>461</v>
      </c>
      <c r="R260" s="11" t="s">
        <v>463</v>
      </c>
      <c r="S260" s="11" t="s">
        <v>461</v>
      </c>
      <c r="T260" s="11" t="s">
        <v>461</v>
      </c>
      <c r="U260" s="11"/>
      <c r="V260" s="11"/>
      <c r="W260" s="11"/>
      <c r="X260" s="11"/>
      <c r="Y260" s="11"/>
      <c r="Z260" s="11"/>
      <c r="AA260" s="11"/>
      <c r="AB260" s="11"/>
      <c r="AC260" s="11"/>
      <c r="AD260" s="11"/>
      <c r="AE260" s="8"/>
      <c r="AF260" s="12" t="s">
        <v>1279</v>
      </c>
      <c r="AG260" s="10" t="s">
        <v>461</v>
      </c>
      <c r="AH260" s="11" t="s">
        <v>461</v>
      </c>
      <c r="AI260" s="11" t="s">
        <v>461</v>
      </c>
      <c r="AJ260" s="11" t="s">
        <v>461</v>
      </c>
      <c r="AK260" s="11" t="s">
        <v>461</v>
      </c>
      <c r="AL260" s="11"/>
      <c r="AM260" s="11"/>
      <c r="AN260" s="11"/>
      <c r="AO260" s="11"/>
      <c r="AP260" s="11"/>
      <c r="AQ260" s="11"/>
      <c r="AR260" s="92" t="s">
        <v>1211</v>
      </c>
      <c r="AS260" s="11"/>
      <c r="AT260" s="11"/>
      <c r="AU260" s="8"/>
      <c r="AV260" s="8"/>
      <c r="AW260" s="8"/>
      <c r="AX260" s="142"/>
    </row>
    <row r="261" spans="1:50" x14ac:dyDescent="0.15">
      <c r="A261" s="10">
        <v>232</v>
      </c>
      <c r="B261" s="11">
        <v>23</v>
      </c>
      <c r="C261" s="11" t="s">
        <v>279</v>
      </c>
      <c r="D261" s="11">
        <v>425</v>
      </c>
      <c r="E261" s="44" t="s">
        <v>598</v>
      </c>
      <c r="F261" s="9" t="s">
        <v>372</v>
      </c>
      <c r="G261" s="10">
        <v>6</v>
      </c>
      <c r="H261" s="11" t="s">
        <v>79</v>
      </c>
      <c r="I261" s="11" t="s">
        <v>80</v>
      </c>
      <c r="J261" s="11">
        <v>34</v>
      </c>
      <c r="K261" s="11">
        <v>30</v>
      </c>
      <c r="L261" s="11"/>
      <c r="M261" s="8"/>
      <c r="N261" s="9"/>
      <c r="O261" s="475"/>
      <c r="P261" s="10" t="s">
        <v>461</v>
      </c>
      <c r="Q261" s="11" t="s">
        <v>461</v>
      </c>
      <c r="R261" s="11" t="s">
        <v>463</v>
      </c>
      <c r="S261" s="11" t="s">
        <v>461</v>
      </c>
      <c r="T261" s="11" t="s">
        <v>461</v>
      </c>
      <c r="U261" s="11"/>
      <c r="V261" s="11"/>
      <c r="W261" s="11"/>
      <c r="X261" s="11"/>
      <c r="Y261" s="11"/>
      <c r="Z261" s="11"/>
      <c r="AA261" s="11"/>
      <c r="AB261" s="11"/>
      <c r="AC261" s="11"/>
      <c r="AD261" s="11"/>
      <c r="AE261" s="8"/>
      <c r="AF261" s="12" t="s">
        <v>1279</v>
      </c>
      <c r="AG261" s="10" t="s">
        <v>461</v>
      </c>
      <c r="AH261" s="11" t="s">
        <v>461</v>
      </c>
      <c r="AI261" s="11" t="s">
        <v>461</v>
      </c>
      <c r="AJ261" s="11" t="s">
        <v>461</v>
      </c>
      <c r="AK261" s="11" t="s">
        <v>461</v>
      </c>
      <c r="AL261" s="11"/>
      <c r="AM261" s="11"/>
      <c r="AN261" s="11"/>
      <c r="AO261" s="11"/>
      <c r="AP261" s="11"/>
      <c r="AQ261" s="11"/>
      <c r="AR261" s="11"/>
      <c r="AS261" s="11"/>
      <c r="AT261" s="92" t="s">
        <v>1211</v>
      </c>
      <c r="AU261" s="8"/>
      <c r="AV261" s="8"/>
      <c r="AW261" s="8"/>
      <c r="AX261" s="142"/>
    </row>
    <row r="262" spans="1:50" x14ac:dyDescent="0.15">
      <c r="A262" s="10">
        <v>234</v>
      </c>
      <c r="B262" s="11">
        <v>23</v>
      </c>
      <c r="C262" s="11" t="s">
        <v>279</v>
      </c>
      <c r="D262" s="11">
        <v>427</v>
      </c>
      <c r="E262" s="44" t="s">
        <v>598</v>
      </c>
      <c r="F262" s="9" t="s">
        <v>373</v>
      </c>
      <c r="G262" s="10">
        <v>6</v>
      </c>
      <c r="H262" s="11" t="s">
        <v>79</v>
      </c>
      <c r="I262" s="11" t="s">
        <v>80</v>
      </c>
      <c r="J262" s="11">
        <v>34</v>
      </c>
      <c r="K262" s="11">
        <v>30</v>
      </c>
      <c r="L262" s="11"/>
      <c r="M262" s="8"/>
      <c r="N262" s="9"/>
      <c r="O262" s="475"/>
      <c r="P262" s="10" t="s">
        <v>461</v>
      </c>
      <c r="Q262" s="11" t="s">
        <v>461</v>
      </c>
      <c r="R262" s="11" t="s">
        <v>463</v>
      </c>
      <c r="S262" s="11" t="s">
        <v>461</v>
      </c>
      <c r="T262" s="11" t="s">
        <v>461</v>
      </c>
      <c r="U262" s="11" t="s">
        <v>705</v>
      </c>
      <c r="V262" s="11"/>
      <c r="W262" s="11"/>
      <c r="X262" s="11"/>
      <c r="Y262" s="11"/>
      <c r="Z262" s="11"/>
      <c r="AA262" s="11"/>
      <c r="AB262" s="11"/>
      <c r="AC262" s="11"/>
      <c r="AD262" s="11"/>
      <c r="AE262" s="8"/>
      <c r="AF262" s="12" t="s">
        <v>1279</v>
      </c>
      <c r="AG262" s="10" t="s">
        <v>461</v>
      </c>
      <c r="AH262" s="11" t="s">
        <v>461</v>
      </c>
      <c r="AI262" s="11" t="s">
        <v>461</v>
      </c>
      <c r="AJ262" s="11" t="s">
        <v>461</v>
      </c>
      <c r="AK262" s="11" t="s">
        <v>461</v>
      </c>
      <c r="AL262" s="11"/>
      <c r="AM262" s="11"/>
      <c r="AN262" s="11"/>
      <c r="AO262" s="11"/>
      <c r="AP262" s="11"/>
      <c r="AQ262" s="11"/>
      <c r="AR262" s="11"/>
      <c r="AS262" s="11"/>
      <c r="AT262" s="11"/>
      <c r="AU262" s="8"/>
      <c r="AV262" s="8"/>
      <c r="AW262" s="8"/>
      <c r="AX262" s="142"/>
    </row>
    <row r="263" spans="1:50" x14ac:dyDescent="0.15">
      <c r="A263" s="10">
        <v>240</v>
      </c>
      <c r="B263" s="11">
        <v>23</v>
      </c>
      <c r="C263" s="11" t="s">
        <v>279</v>
      </c>
      <c r="D263" s="11">
        <v>441</v>
      </c>
      <c r="E263" s="44" t="s">
        <v>599</v>
      </c>
      <c r="F263" s="9" t="s">
        <v>374</v>
      </c>
      <c r="G263" s="10">
        <v>6</v>
      </c>
      <c r="H263" s="11" t="s">
        <v>79</v>
      </c>
      <c r="I263" s="11" t="s">
        <v>80</v>
      </c>
      <c r="J263" s="11">
        <v>34</v>
      </c>
      <c r="K263" s="11">
        <v>30</v>
      </c>
      <c r="L263" s="11"/>
      <c r="M263" s="8"/>
      <c r="N263" s="9"/>
      <c r="O263" s="475"/>
      <c r="P263" s="10" t="s">
        <v>461</v>
      </c>
      <c r="Q263" s="11" t="s">
        <v>461</v>
      </c>
      <c r="R263" s="11" t="s">
        <v>463</v>
      </c>
      <c r="S263" s="11" t="s">
        <v>461</v>
      </c>
      <c r="T263" s="11" t="s">
        <v>461</v>
      </c>
      <c r="U263" s="11" t="s">
        <v>705</v>
      </c>
      <c r="V263" s="11"/>
      <c r="W263" s="82" t="s">
        <v>706</v>
      </c>
      <c r="X263" s="11"/>
      <c r="Y263" s="11"/>
      <c r="Z263" s="11"/>
      <c r="AA263" s="11"/>
      <c r="AB263" s="11"/>
      <c r="AC263" s="11"/>
      <c r="AD263" s="11"/>
      <c r="AE263" s="8"/>
      <c r="AF263" s="12" t="s">
        <v>1279</v>
      </c>
      <c r="AG263" s="10" t="s">
        <v>461</v>
      </c>
      <c r="AH263" s="11" t="s">
        <v>461</v>
      </c>
      <c r="AI263" s="11" t="s">
        <v>461</v>
      </c>
      <c r="AJ263" s="11" t="s">
        <v>461</v>
      </c>
      <c r="AK263" s="11" t="s">
        <v>461</v>
      </c>
      <c r="AL263" s="11"/>
      <c r="AM263" s="11"/>
      <c r="AN263" s="11"/>
      <c r="AO263" s="11"/>
      <c r="AP263" s="11"/>
      <c r="AQ263" s="11"/>
      <c r="AR263" s="92" t="s">
        <v>1211</v>
      </c>
      <c r="AS263" s="11"/>
      <c r="AT263" s="11"/>
      <c r="AU263" s="8"/>
      <c r="AV263" s="8"/>
      <c r="AW263" s="8"/>
      <c r="AX263" s="142"/>
    </row>
    <row r="264" spans="1:50" x14ac:dyDescent="0.15">
      <c r="A264" s="10">
        <v>241</v>
      </c>
      <c r="B264" s="11">
        <v>23</v>
      </c>
      <c r="C264" s="11" t="s">
        <v>279</v>
      </c>
      <c r="D264" s="11">
        <v>442</v>
      </c>
      <c r="E264" s="44" t="s">
        <v>599</v>
      </c>
      <c r="F264" s="9" t="s">
        <v>375</v>
      </c>
      <c r="G264" s="10">
        <v>6</v>
      </c>
      <c r="H264" s="11" t="s">
        <v>79</v>
      </c>
      <c r="I264" s="11" t="s">
        <v>80</v>
      </c>
      <c r="J264" s="11">
        <v>34</v>
      </c>
      <c r="K264" s="11">
        <v>30</v>
      </c>
      <c r="L264" s="11"/>
      <c r="M264" s="8"/>
      <c r="N264" s="9"/>
      <c r="O264" s="475"/>
      <c r="P264" s="10" t="s">
        <v>461</v>
      </c>
      <c r="Q264" s="11" t="s">
        <v>461</v>
      </c>
      <c r="R264" s="11" t="s">
        <v>463</v>
      </c>
      <c r="S264" s="11" t="s">
        <v>461</v>
      </c>
      <c r="T264" s="11" t="s">
        <v>461</v>
      </c>
      <c r="U264" s="11" t="s">
        <v>705</v>
      </c>
      <c r="V264" s="11"/>
      <c r="W264" s="11"/>
      <c r="X264" s="11"/>
      <c r="Y264" s="11"/>
      <c r="Z264" s="11"/>
      <c r="AA264" s="11"/>
      <c r="AB264" s="11"/>
      <c r="AC264" s="11"/>
      <c r="AD264" s="11"/>
      <c r="AE264" s="8"/>
      <c r="AF264" s="12" t="s">
        <v>1279</v>
      </c>
      <c r="AG264" s="10" t="s">
        <v>461</v>
      </c>
      <c r="AH264" s="11" t="s">
        <v>461</v>
      </c>
      <c r="AI264" s="11" t="s">
        <v>461</v>
      </c>
      <c r="AJ264" s="11" t="s">
        <v>461</v>
      </c>
      <c r="AK264" s="11" t="s">
        <v>461</v>
      </c>
      <c r="AL264" s="11"/>
      <c r="AM264" s="11"/>
      <c r="AN264" s="11"/>
      <c r="AO264" s="11"/>
      <c r="AP264" s="11"/>
      <c r="AQ264" s="11"/>
      <c r="AR264" s="11"/>
      <c r="AS264" s="11"/>
      <c r="AT264" s="92" t="s">
        <v>1211</v>
      </c>
      <c r="AU264" s="8"/>
      <c r="AV264" s="8"/>
      <c r="AW264" s="8"/>
      <c r="AX264" s="142"/>
    </row>
    <row r="265" spans="1:50" x14ac:dyDescent="0.15">
      <c r="A265" s="10">
        <v>242</v>
      </c>
      <c r="B265" s="11">
        <v>23</v>
      </c>
      <c r="C265" s="11" t="s">
        <v>279</v>
      </c>
      <c r="D265" s="11">
        <v>445</v>
      </c>
      <c r="E265" s="44" t="s">
        <v>599</v>
      </c>
      <c r="F265" s="9" t="s">
        <v>376</v>
      </c>
      <c r="G265" s="10">
        <v>6</v>
      </c>
      <c r="H265" s="11" t="s">
        <v>79</v>
      </c>
      <c r="I265" s="11" t="s">
        <v>110</v>
      </c>
      <c r="J265" s="11">
        <v>34</v>
      </c>
      <c r="K265" s="11">
        <v>30</v>
      </c>
      <c r="L265" s="11"/>
      <c r="M265" s="8"/>
      <c r="N265" s="9"/>
      <c r="O265" s="475"/>
      <c r="P265" s="10" t="s">
        <v>461</v>
      </c>
      <c r="Q265" s="11" t="s">
        <v>461</v>
      </c>
      <c r="R265" s="11" t="s">
        <v>463</v>
      </c>
      <c r="S265" s="11" t="s">
        <v>461</v>
      </c>
      <c r="T265" s="11" t="s">
        <v>461</v>
      </c>
      <c r="U265" s="11" t="s">
        <v>705</v>
      </c>
      <c r="V265" s="11"/>
      <c r="W265" s="11"/>
      <c r="X265" s="11"/>
      <c r="Y265" s="11"/>
      <c r="Z265" s="11"/>
      <c r="AA265" s="11"/>
      <c r="AB265" s="11"/>
      <c r="AC265" s="11"/>
      <c r="AD265" s="11"/>
      <c r="AE265" s="8"/>
      <c r="AF265" s="12" t="s">
        <v>1279</v>
      </c>
      <c r="AG265" s="10" t="s">
        <v>461</v>
      </c>
      <c r="AH265" s="11" t="s">
        <v>461</v>
      </c>
      <c r="AI265" s="11" t="s">
        <v>461</v>
      </c>
      <c r="AJ265" s="11" t="s">
        <v>461</v>
      </c>
      <c r="AK265" s="11" t="s">
        <v>461</v>
      </c>
      <c r="AL265" s="11"/>
      <c r="AM265" s="11"/>
      <c r="AN265" s="11"/>
      <c r="AO265" s="11"/>
      <c r="AP265" s="11"/>
      <c r="AQ265" s="11"/>
      <c r="AR265" s="11"/>
      <c r="AS265" s="11"/>
      <c r="AT265" s="11"/>
      <c r="AU265" s="8"/>
      <c r="AV265" s="8"/>
      <c r="AW265" s="8"/>
      <c r="AX265" s="142"/>
    </row>
    <row r="266" spans="1:50" x14ac:dyDescent="0.15">
      <c r="A266" s="10">
        <v>243</v>
      </c>
      <c r="B266" s="11">
        <v>23</v>
      </c>
      <c r="C266" s="11" t="s">
        <v>279</v>
      </c>
      <c r="D266" s="11">
        <v>446</v>
      </c>
      <c r="E266" s="44" t="s">
        <v>599</v>
      </c>
      <c r="F266" s="9" t="s">
        <v>377</v>
      </c>
      <c r="G266" s="10">
        <v>6</v>
      </c>
      <c r="H266" s="11" t="s">
        <v>79</v>
      </c>
      <c r="I266" s="11" t="s">
        <v>110</v>
      </c>
      <c r="J266" s="11">
        <v>34</v>
      </c>
      <c r="K266" s="11">
        <v>25</v>
      </c>
      <c r="L266" s="11"/>
      <c r="M266" s="8"/>
      <c r="N266" s="9"/>
      <c r="O266" s="475"/>
      <c r="P266" s="10" t="s">
        <v>461</v>
      </c>
      <c r="Q266" s="11" t="s">
        <v>461</v>
      </c>
      <c r="R266" s="11" t="s">
        <v>463</v>
      </c>
      <c r="S266" s="11" t="s">
        <v>461</v>
      </c>
      <c r="T266" s="11" t="s">
        <v>461</v>
      </c>
      <c r="U266" s="11" t="s">
        <v>705</v>
      </c>
      <c r="V266" s="11"/>
      <c r="W266" s="82" t="s">
        <v>706</v>
      </c>
      <c r="X266" s="11"/>
      <c r="Y266" s="11"/>
      <c r="Z266" s="11"/>
      <c r="AA266" s="11"/>
      <c r="AB266" s="11"/>
      <c r="AC266" s="11"/>
      <c r="AD266" s="11"/>
      <c r="AE266" s="8"/>
      <c r="AF266" s="12" t="s">
        <v>1279</v>
      </c>
      <c r="AG266" s="10" t="s">
        <v>461</v>
      </c>
      <c r="AH266" s="11" t="s">
        <v>461</v>
      </c>
      <c r="AI266" s="11" t="s">
        <v>461</v>
      </c>
      <c r="AJ266" s="11" t="s">
        <v>461</v>
      </c>
      <c r="AK266" s="11" t="s">
        <v>461</v>
      </c>
      <c r="AL266" s="11"/>
      <c r="AM266" s="11"/>
      <c r="AN266" s="11"/>
      <c r="AO266" s="11"/>
      <c r="AP266" s="11"/>
      <c r="AQ266" s="11"/>
      <c r="AR266" s="92" t="s">
        <v>1211</v>
      </c>
      <c r="AS266" s="11"/>
      <c r="AT266" s="11"/>
      <c r="AU266" s="8"/>
      <c r="AV266" s="8"/>
      <c r="AW266" s="8"/>
      <c r="AX266" s="142"/>
    </row>
    <row r="267" spans="1:50" x14ac:dyDescent="0.15">
      <c r="A267" s="10">
        <v>244</v>
      </c>
      <c r="B267" s="11">
        <v>23</v>
      </c>
      <c r="C267" s="11" t="s">
        <v>279</v>
      </c>
      <c r="D267" s="11">
        <v>447</v>
      </c>
      <c r="E267" s="44" t="s">
        <v>599</v>
      </c>
      <c r="F267" s="9" t="s">
        <v>378</v>
      </c>
      <c r="G267" s="10">
        <v>6</v>
      </c>
      <c r="H267" s="11" t="s">
        <v>79</v>
      </c>
      <c r="I267" s="11" t="s">
        <v>80</v>
      </c>
      <c r="J267" s="11">
        <v>34</v>
      </c>
      <c r="K267" s="11">
        <v>30</v>
      </c>
      <c r="L267" s="11"/>
      <c r="M267" s="8"/>
      <c r="N267" s="9"/>
      <c r="O267" s="475"/>
      <c r="P267" s="10" t="s">
        <v>461</v>
      </c>
      <c r="Q267" s="11" t="s">
        <v>461</v>
      </c>
      <c r="R267" s="11" t="s">
        <v>463</v>
      </c>
      <c r="S267" s="11" t="s">
        <v>461</v>
      </c>
      <c r="T267" s="11" t="s">
        <v>461</v>
      </c>
      <c r="U267" s="11" t="s">
        <v>705</v>
      </c>
      <c r="V267" s="11"/>
      <c r="W267" s="82" t="s">
        <v>709</v>
      </c>
      <c r="X267" s="11"/>
      <c r="Y267" s="11"/>
      <c r="Z267" s="11"/>
      <c r="AA267" s="11"/>
      <c r="AB267" s="11"/>
      <c r="AC267" s="11"/>
      <c r="AD267" s="11"/>
      <c r="AE267" s="8"/>
      <c r="AF267" s="12" t="s">
        <v>1279</v>
      </c>
      <c r="AG267" s="10" t="s">
        <v>461</v>
      </c>
      <c r="AH267" s="11" t="s">
        <v>461</v>
      </c>
      <c r="AI267" s="11" t="s">
        <v>461</v>
      </c>
      <c r="AJ267" s="11" t="s">
        <v>461</v>
      </c>
      <c r="AK267" s="11" t="s">
        <v>461</v>
      </c>
      <c r="AL267" s="11"/>
      <c r="AM267" s="11"/>
      <c r="AN267" s="11"/>
      <c r="AO267" s="11"/>
      <c r="AP267" s="11"/>
      <c r="AQ267" s="11"/>
      <c r="AR267" s="92" t="s">
        <v>1211</v>
      </c>
      <c r="AS267" s="11"/>
      <c r="AT267" s="92" t="s">
        <v>1211</v>
      </c>
      <c r="AU267" s="8"/>
      <c r="AV267" s="8"/>
      <c r="AW267" s="8"/>
      <c r="AX267" s="142"/>
    </row>
    <row r="268" spans="1:50" x14ac:dyDescent="0.15">
      <c r="A268" s="10">
        <v>248</v>
      </c>
      <c r="B268" s="11">
        <v>23</v>
      </c>
      <c r="C268" s="11" t="s">
        <v>279</v>
      </c>
      <c r="D268" s="11">
        <v>501</v>
      </c>
      <c r="E268" s="44" t="s">
        <v>601</v>
      </c>
      <c r="F268" s="9" t="s">
        <v>379</v>
      </c>
      <c r="G268" s="10">
        <v>6</v>
      </c>
      <c r="H268" s="11" t="s">
        <v>79</v>
      </c>
      <c r="I268" s="11" t="s">
        <v>80</v>
      </c>
      <c r="J268" s="11">
        <v>34</v>
      </c>
      <c r="K268" s="11">
        <v>30</v>
      </c>
      <c r="L268" s="11"/>
      <c r="M268" s="8"/>
      <c r="N268" s="9"/>
      <c r="O268" s="475"/>
      <c r="P268" s="10" t="s">
        <v>461</v>
      </c>
      <c r="Q268" s="11" t="s">
        <v>461</v>
      </c>
      <c r="R268" s="11" t="s">
        <v>463</v>
      </c>
      <c r="S268" s="11" t="s">
        <v>461</v>
      </c>
      <c r="T268" s="11" t="s">
        <v>461</v>
      </c>
      <c r="U268" s="11" t="s">
        <v>705</v>
      </c>
      <c r="V268" s="11"/>
      <c r="W268" s="11"/>
      <c r="X268" s="11"/>
      <c r="Y268" s="11"/>
      <c r="Z268" s="11"/>
      <c r="AA268" s="11"/>
      <c r="AB268" s="11"/>
      <c r="AC268" s="11"/>
      <c r="AD268" s="11"/>
      <c r="AE268" s="8"/>
      <c r="AF268" s="12" t="s">
        <v>1279</v>
      </c>
      <c r="AG268" s="10" t="s">
        <v>461</v>
      </c>
      <c r="AH268" s="11" t="s">
        <v>461</v>
      </c>
      <c r="AI268" s="11" t="s">
        <v>461</v>
      </c>
      <c r="AJ268" s="11" t="s">
        <v>461</v>
      </c>
      <c r="AK268" s="11" t="s">
        <v>461</v>
      </c>
      <c r="AL268" s="11"/>
      <c r="AM268" s="11"/>
      <c r="AN268" s="11"/>
      <c r="AO268" s="11"/>
      <c r="AP268" s="11"/>
      <c r="AQ268" s="11"/>
      <c r="AR268" s="11"/>
      <c r="AS268" s="11"/>
      <c r="AT268" s="11"/>
      <c r="AU268" s="8"/>
      <c r="AV268" s="8"/>
      <c r="AW268" s="8"/>
      <c r="AX268" s="142"/>
    </row>
    <row r="269" spans="1:50" x14ac:dyDescent="0.15">
      <c r="A269" s="10">
        <v>256</v>
      </c>
      <c r="B269" s="11">
        <v>23</v>
      </c>
      <c r="C269" s="11" t="s">
        <v>279</v>
      </c>
      <c r="D269" s="11">
        <v>561</v>
      </c>
      <c r="E269" s="44" t="s">
        <v>604</v>
      </c>
      <c r="F269" s="9" t="s">
        <v>380</v>
      </c>
      <c r="G269" s="10">
        <v>5</v>
      </c>
      <c r="H269" s="11" t="s">
        <v>89</v>
      </c>
      <c r="I269" s="11" t="s">
        <v>110</v>
      </c>
      <c r="J269" s="11"/>
      <c r="K269" s="11">
        <v>55</v>
      </c>
      <c r="L269" s="11"/>
      <c r="M269" s="8"/>
      <c r="N269" s="9"/>
      <c r="O269" s="475"/>
      <c r="P269" s="10" t="s">
        <v>461</v>
      </c>
      <c r="Q269" s="11" t="s">
        <v>461</v>
      </c>
      <c r="R269" s="11" t="s">
        <v>463</v>
      </c>
      <c r="S269" s="11" t="s">
        <v>461</v>
      </c>
      <c r="T269" s="11" t="s">
        <v>461</v>
      </c>
      <c r="U269" s="11"/>
      <c r="V269" s="11"/>
      <c r="W269" s="11"/>
      <c r="X269" s="11"/>
      <c r="Y269" s="11"/>
      <c r="Z269" s="11"/>
      <c r="AA269" s="11"/>
      <c r="AB269" s="11"/>
      <c r="AC269" s="11"/>
      <c r="AD269" s="11"/>
      <c r="AE269" s="8"/>
      <c r="AF269" s="12" t="s">
        <v>1279</v>
      </c>
      <c r="AG269" s="10" t="s">
        <v>461</v>
      </c>
      <c r="AH269" s="11" t="s">
        <v>461</v>
      </c>
      <c r="AI269" s="11" t="s">
        <v>461</v>
      </c>
      <c r="AJ269" s="11" t="s">
        <v>461</v>
      </c>
      <c r="AK269" s="11" t="s">
        <v>461</v>
      </c>
      <c r="AL269" s="92" t="s">
        <v>1213</v>
      </c>
      <c r="AM269" s="92"/>
      <c r="AN269" s="11"/>
      <c r="AO269" s="11"/>
      <c r="AP269" s="11"/>
      <c r="AQ269" s="11"/>
      <c r="AR269" s="11"/>
      <c r="AS269" s="11"/>
      <c r="AT269" s="11"/>
      <c r="AU269" s="8"/>
      <c r="AV269" s="8"/>
      <c r="AW269" s="8"/>
      <c r="AX269" s="142"/>
    </row>
    <row r="270" spans="1:50" x14ac:dyDescent="0.15">
      <c r="A270" s="10">
        <v>260</v>
      </c>
      <c r="B270" s="11">
        <v>23</v>
      </c>
      <c r="C270" s="11" t="s">
        <v>279</v>
      </c>
      <c r="D270" s="11">
        <v>561</v>
      </c>
      <c r="E270" s="44" t="s">
        <v>604</v>
      </c>
      <c r="F270" s="9" t="s">
        <v>381</v>
      </c>
      <c r="G270" s="10">
        <v>4</v>
      </c>
      <c r="H270" s="11" t="s">
        <v>89</v>
      </c>
      <c r="I270" s="11" t="s">
        <v>110</v>
      </c>
      <c r="J270" s="11"/>
      <c r="K270" s="11">
        <v>65</v>
      </c>
      <c r="L270" s="11"/>
      <c r="M270" s="8"/>
      <c r="N270" s="9"/>
      <c r="O270" s="475"/>
      <c r="P270" s="10" t="s">
        <v>461</v>
      </c>
      <c r="Q270" s="11" t="s">
        <v>461</v>
      </c>
      <c r="R270" s="11" t="s">
        <v>463</v>
      </c>
      <c r="S270" s="11" t="s">
        <v>461</v>
      </c>
      <c r="T270" s="11" t="s">
        <v>461</v>
      </c>
      <c r="U270" s="11"/>
      <c r="V270" s="11"/>
      <c r="W270" s="11"/>
      <c r="X270" s="11"/>
      <c r="Y270" s="11"/>
      <c r="Z270" s="11"/>
      <c r="AA270" s="11"/>
      <c r="AB270" s="11"/>
      <c r="AC270" s="11"/>
      <c r="AD270" s="11"/>
      <c r="AE270" s="8"/>
      <c r="AF270" s="12" t="s">
        <v>1279</v>
      </c>
      <c r="AG270" s="10" t="s">
        <v>461</v>
      </c>
      <c r="AH270" s="11" t="s">
        <v>461</v>
      </c>
      <c r="AI270" s="11" t="s">
        <v>461</v>
      </c>
      <c r="AJ270" s="11" t="s">
        <v>461</v>
      </c>
      <c r="AK270" s="11" t="s">
        <v>461</v>
      </c>
      <c r="AL270" s="11" t="s">
        <v>1212</v>
      </c>
      <c r="AM270" s="11"/>
      <c r="AN270" s="11"/>
      <c r="AO270" s="11"/>
      <c r="AP270" s="11"/>
      <c r="AQ270" s="11"/>
      <c r="AR270" s="11"/>
      <c r="AS270" s="11"/>
      <c r="AT270" s="11"/>
      <c r="AU270" s="8"/>
      <c r="AV270" s="8"/>
      <c r="AW270" s="8"/>
      <c r="AX270" s="142"/>
    </row>
    <row r="271" spans="1:50" x14ac:dyDescent="0.15">
      <c r="A271" s="10">
        <v>257</v>
      </c>
      <c r="B271" s="11">
        <v>23</v>
      </c>
      <c r="C271" s="11" t="s">
        <v>279</v>
      </c>
      <c r="D271" s="11">
        <v>562</v>
      </c>
      <c r="E271" s="44" t="s">
        <v>604</v>
      </c>
      <c r="F271" s="9" t="s">
        <v>382</v>
      </c>
      <c r="G271" s="10">
        <v>5</v>
      </c>
      <c r="H271" s="11" t="s">
        <v>89</v>
      </c>
      <c r="I271" s="11" t="s">
        <v>101</v>
      </c>
      <c r="J271" s="11"/>
      <c r="K271" s="11">
        <v>40</v>
      </c>
      <c r="L271" s="11"/>
      <c r="M271" s="8"/>
      <c r="N271" s="9"/>
      <c r="O271" s="475"/>
      <c r="P271" s="10" t="s">
        <v>461</v>
      </c>
      <c r="Q271" s="11" t="s">
        <v>461</v>
      </c>
      <c r="R271" s="11" t="s">
        <v>463</v>
      </c>
      <c r="S271" s="11" t="s">
        <v>461</v>
      </c>
      <c r="T271" s="11" t="s">
        <v>461</v>
      </c>
      <c r="U271" s="11"/>
      <c r="V271" s="11"/>
      <c r="W271" s="11"/>
      <c r="X271" s="11"/>
      <c r="Y271" s="11"/>
      <c r="Z271" s="11"/>
      <c r="AA271" s="11"/>
      <c r="AB271" s="11"/>
      <c r="AC271" s="11"/>
      <c r="AD271" s="11"/>
      <c r="AE271" s="8"/>
      <c r="AF271" s="12" t="s">
        <v>1279</v>
      </c>
      <c r="AG271" s="10" t="s">
        <v>461</v>
      </c>
      <c r="AH271" s="11" t="s">
        <v>461</v>
      </c>
      <c r="AI271" s="11" t="s">
        <v>461</v>
      </c>
      <c r="AJ271" s="11" t="s">
        <v>461</v>
      </c>
      <c r="AK271" s="11" t="s">
        <v>461</v>
      </c>
      <c r="AL271" s="11" t="s">
        <v>1212</v>
      </c>
      <c r="AM271" s="11"/>
      <c r="AN271" s="11"/>
      <c r="AO271" s="11"/>
      <c r="AP271" s="11"/>
      <c r="AQ271" s="11"/>
      <c r="AR271" s="11"/>
      <c r="AS271" s="11"/>
      <c r="AT271" s="11"/>
      <c r="AU271" s="8"/>
      <c r="AV271" s="8"/>
      <c r="AW271" s="8"/>
      <c r="AX271" s="142"/>
    </row>
    <row r="272" spans="1:50" x14ac:dyDescent="0.15">
      <c r="A272" s="10">
        <v>258</v>
      </c>
      <c r="B272" s="11">
        <v>23</v>
      </c>
      <c r="C272" s="11" t="s">
        <v>279</v>
      </c>
      <c r="D272" s="11">
        <v>563</v>
      </c>
      <c r="E272" s="44" t="s">
        <v>604</v>
      </c>
      <c r="F272" s="9" t="s">
        <v>383</v>
      </c>
      <c r="G272" s="10">
        <v>4</v>
      </c>
      <c r="H272" s="11" t="s">
        <v>89</v>
      </c>
      <c r="I272" s="11" t="s">
        <v>110</v>
      </c>
      <c r="J272" s="11"/>
      <c r="K272" s="11">
        <v>55</v>
      </c>
      <c r="L272" s="11"/>
      <c r="M272" s="8"/>
      <c r="N272" s="9"/>
      <c r="O272" s="475"/>
      <c r="P272" s="10" t="s">
        <v>461</v>
      </c>
      <c r="Q272" s="11" t="s">
        <v>461</v>
      </c>
      <c r="R272" s="11" t="s">
        <v>463</v>
      </c>
      <c r="S272" s="11" t="s">
        <v>461</v>
      </c>
      <c r="T272" s="11" t="s">
        <v>461</v>
      </c>
      <c r="U272" s="11"/>
      <c r="V272" s="11"/>
      <c r="W272" s="11"/>
      <c r="X272" s="11"/>
      <c r="Y272" s="11"/>
      <c r="Z272" s="11"/>
      <c r="AA272" s="11"/>
      <c r="AB272" s="11"/>
      <c r="AC272" s="11"/>
      <c r="AD272" s="11"/>
      <c r="AE272" s="8"/>
      <c r="AF272" s="12" t="s">
        <v>1279</v>
      </c>
      <c r="AG272" s="10" t="s">
        <v>461</v>
      </c>
      <c r="AH272" s="11" t="s">
        <v>461</v>
      </c>
      <c r="AI272" s="11" t="s">
        <v>461</v>
      </c>
      <c r="AJ272" s="11" t="s">
        <v>461</v>
      </c>
      <c r="AK272" s="11" t="s">
        <v>461</v>
      </c>
      <c r="AL272" s="11" t="s">
        <v>1212</v>
      </c>
      <c r="AM272" s="11"/>
      <c r="AN272" s="11"/>
      <c r="AO272" s="11"/>
      <c r="AP272" s="11"/>
      <c r="AQ272" s="11"/>
      <c r="AR272" s="11"/>
      <c r="AS272" s="11"/>
      <c r="AT272" s="11"/>
      <c r="AU272" s="8"/>
      <c r="AV272" s="8"/>
      <c r="AW272" s="8"/>
      <c r="AX272" s="142"/>
    </row>
    <row r="273" spans="1:50" ht="19.5" thickBot="1" x14ac:dyDescent="0.2">
      <c r="A273" s="10">
        <v>259</v>
      </c>
      <c r="B273" s="14">
        <v>23</v>
      </c>
      <c r="C273" s="14" t="s">
        <v>279</v>
      </c>
      <c r="D273" s="14">
        <v>563</v>
      </c>
      <c r="E273" s="46" t="s">
        <v>604</v>
      </c>
      <c r="F273" s="15" t="s">
        <v>384</v>
      </c>
      <c r="G273" s="13">
        <v>4</v>
      </c>
      <c r="H273" s="14" t="s">
        <v>89</v>
      </c>
      <c r="I273" s="14" t="s">
        <v>110</v>
      </c>
      <c r="J273" s="14"/>
      <c r="K273" s="14">
        <v>45</v>
      </c>
      <c r="L273" s="14"/>
      <c r="M273" s="16"/>
      <c r="N273" s="15"/>
      <c r="O273" s="477"/>
      <c r="P273" s="13" t="s">
        <v>461</v>
      </c>
      <c r="Q273" s="14" t="s">
        <v>461</v>
      </c>
      <c r="R273" s="14" t="s">
        <v>463</v>
      </c>
      <c r="S273" s="14" t="s">
        <v>461</v>
      </c>
      <c r="T273" s="14" t="s">
        <v>461</v>
      </c>
      <c r="U273" s="14"/>
      <c r="V273" s="14"/>
      <c r="W273" s="14"/>
      <c r="X273" s="14"/>
      <c r="Y273" s="14"/>
      <c r="Z273" s="14"/>
      <c r="AA273" s="14"/>
      <c r="AB273" s="14"/>
      <c r="AC273" s="14"/>
      <c r="AD273" s="14"/>
      <c r="AE273" s="16"/>
      <c r="AF273" s="59" t="s">
        <v>1279</v>
      </c>
      <c r="AG273" s="13" t="s">
        <v>461</v>
      </c>
      <c r="AH273" s="14" t="s">
        <v>461</v>
      </c>
      <c r="AI273" s="14" t="s">
        <v>461</v>
      </c>
      <c r="AJ273" s="14" t="s">
        <v>461</v>
      </c>
      <c r="AK273" s="14" t="s">
        <v>461</v>
      </c>
      <c r="AL273" s="14" t="s">
        <v>1212</v>
      </c>
      <c r="AM273" s="14"/>
      <c r="AN273" s="14"/>
      <c r="AO273" s="14"/>
      <c r="AP273" s="14"/>
      <c r="AQ273" s="14"/>
      <c r="AR273" s="14"/>
      <c r="AS273" s="14"/>
      <c r="AT273" s="14"/>
      <c r="AU273" s="16"/>
      <c r="AV273" s="16"/>
      <c r="AW273" s="16"/>
      <c r="AX273" s="135"/>
    </row>
    <row r="274" spans="1:50" ht="19.5" thickTop="1" x14ac:dyDescent="0.15">
      <c r="A274" s="10">
        <v>271</v>
      </c>
      <c r="B274" s="11">
        <v>24</v>
      </c>
      <c r="C274" s="11" t="s">
        <v>385</v>
      </c>
      <c r="D274" s="11">
        <v>24</v>
      </c>
      <c r="E274" s="45"/>
      <c r="F274" s="60" t="s">
        <v>670</v>
      </c>
      <c r="G274" s="10"/>
      <c r="H274" s="11"/>
      <c r="I274" s="11"/>
      <c r="J274" s="11"/>
      <c r="K274" s="11"/>
      <c r="L274" s="11"/>
      <c r="M274" s="63" t="s">
        <v>671</v>
      </c>
      <c r="N274" s="64" t="s">
        <v>671</v>
      </c>
      <c r="O274" s="479"/>
      <c r="P274" s="10" t="s">
        <v>461</v>
      </c>
      <c r="Q274" s="11" t="s">
        <v>461</v>
      </c>
      <c r="R274" s="63" t="s">
        <v>672</v>
      </c>
      <c r="S274" s="11" t="s">
        <v>461</v>
      </c>
      <c r="T274" s="11" t="s">
        <v>461</v>
      </c>
      <c r="U274" s="82"/>
      <c r="V274" s="82"/>
      <c r="W274" s="11"/>
      <c r="X274" s="11"/>
      <c r="Y274" s="11"/>
      <c r="Z274" s="11"/>
      <c r="AA274" s="11"/>
      <c r="AB274" s="11"/>
      <c r="AC274" s="11"/>
      <c r="AD274" s="11"/>
      <c r="AE274" s="8"/>
      <c r="AF274" s="143" t="s">
        <v>1274</v>
      </c>
      <c r="AG274" s="10" t="s">
        <v>461</v>
      </c>
      <c r="AH274" s="11" t="s">
        <v>461</v>
      </c>
      <c r="AI274" s="11" t="s">
        <v>461</v>
      </c>
      <c r="AJ274" s="11" t="s">
        <v>461</v>
      </c>
      <c r="AK274" s="11" t="s">
        <v>461</v>
      </c>
      <c r="AL274" s="11"/>
      <c r="AM274" s="11"/>
      <c r="AN274" s="11"/>
      <c r="AO274" s="11"/>
      <c r="AP274" s="11"/>
      <c r="AQ274" s="11"/>
      <c r="AR274" s="11"/>
      <c r="AS274" s="11"/>
      <c r="AT274" s="11"/>
      <c r="AU274" s="8"/>
      <c r="AV274" s="8"/>
      <c r="AW274" s="8"/>
      <c r="AX274" s="142"/>
    </row>
    <row r="275" spans="1:50" x14ac:dyDescent="0.15">
      <c r="A275" s="10">
        <v>272</v>
      </c>
      <c r="B275" s="11">
        <v>24</v>
      </c>
      <c r="C275" s="11" t="s">
        <v>385</v>
      </c>
      <c r="D275" s="11">
        <v>201</v>
      </c>
      <c r="E275" s="45"/>
      <c r="F275" s="9" t="s">
        <v>386</v>
      </c>
      <c r="G275" s="10">
        <v>6</v>
      </c>
      <c r="H275" s="11" t="s">
        <v>79</v>
      </c>
      <c r="I275" s="11" t="s">
        <v>80</v>
      </c>
      <c r="J275" s="11">
        <v>34</v>
      </c>
      <c r="K275" s="11">
        <v>30</v>
      </c>
      <c r="L275" s="11"/>
      <c r="M275" s="11" t="s">
        <v>387</v>
      </c>
      <c r="N275" s="12" t="s">
        <v>387</v>
      </c>
      <c r="O275" s="476"/>
      <c r="P275" s="10" t="s">
        <v>461</v>
      </c>
      <c r="Q275" s="11" t="s">
        <v>461</v>
      </c>
      <c r="R275" s="11" t="s">
        <v>463</v>
      </c>
      <c r="S275" s="11" t="s">
        <v>461</v>
      </c>
      <c r="T275" s="11" t="s">
        <v>461</v>
      </c>
      <c r="U275" s="11" t="s">
        <v>705</v>
      </c>
      <c r="V275" s="11" t="s">
        <v>705</v>
      </c>
      <c r="W275" s="11"/>
      <c r="X275" s="11"/>
      <c r="Y275" s="11"/>
      <c r="Z275" s="11"/>
      <c r="AA275" s="11"/>
      <c r="AB275" s="11"/>
      <c r="AC275" s="11"/>
      <c r="AD275" s="11"/>
      <c r="AE275" s="8"/>
      <c r="AF275" s="143" t="s">
        <v>1278</v>
      </c>
      <c r="AG275" s="10" t="s">
        <v>461</v>
      </c>
      <c r="AH275" s="11" t="s">
        <v>461</v>
      </c>
      <c r="AI275" s="11" t="s">
        <v>461</v>
      </c>
      <c r="AJ275" s="11" t="s">
        <v>461</v>
      </c>
      <c r="AK275" s="11" t="s">
        <v>461</v>
      </c>
      <c r="AL275" s="11"/>
      <c r="AM275" s="11"/>
      <c r="AN275" s="11"/>
      <c r="AO275" s="11"/>
      <c r="AP275" s="11"/>
      <c r="AQ275" s="11"/>
      <c r="AR275" s="11"/>
      <c r="AS275" s="11"/>
      <c r="AT275" s="11"/>
      <c r="AU275" s="8"/>
      <c r="AV275" s="8"/>
      <c r="AW275" s="8"/>
      <c r="AX275" s="147" t="s">
        <v>1264</v>
      </c>
    </row>
    <row r="276" spans="1:50" x14ac:dyDescent="0.15">
      <c r="A276" s="10">
        <v>288</v>
      </c>
      <c r="B276" s="11">
        <v>24</v>
      </c>
      <c r="C276" s="11" t="s">
        <v>385</v>
      </c>
      <c r="D276" s="11">
        <v>201</v>
      </c>
      <c r="E276" s="45"/>
      <c r="F276" s="9" t="s">
        <v>388</v>
      </c>
      <c r="G276" s="10">
        <v>6</v>
      </c>
      <c r="H276" s="11" t="s">
        <v>79</v>
      </c>
      <c r="I276" s="11" t="s">
        <v>80</v>
      </c>
      <c r="J276" s="11">
        <v>34</v>
      </c>
      <c r="K276" s="11">
        <v>30</v>
      </c>
      <c r="L276" s="11"/>
      <c r="M276" s="11" t="s">
        <v>387</v>
      </c>
      <c r="N276" s="12" t="s">
        <v>387</v>
      </c>
      <c r="O276" s="476"/>
      <c r="P276" s="10" t="s">
        <v>461</v>
      </c>
      <c r="Q276" s="11" t="s">
        <v>461</v>
      </c>
      <c r="R276" s="11" t="s">
        <v>463</v>
      </c>
      <c r="S276" s="11" t="s">
        <v>461</v>
      </c>
      <c r="T276" s="11" t="s">
        <v>461</v>
      </c>
      <c r="U276" s="11" t="s">
        <v>705</v>
      </c>
      <c r="V276" s="11" t="s">
        <v>705</v>
      </c>
      <c r="W276" s="11"/>
      <c r="X276" s="11"/>
      <c r="Y276" s="11"/>
      <c r="Z276" s="11"/>
      <c r="AA276" s="11"/>
      <c r="AB276" s="11"/>
      <c r="AC276" s="11"/>
      <c r="AD276" s="11"/>
      <c r="AE276" s="8"/>
      <c r="AF276" s="12" t="s">
        <v>1279</v>
      </c>
      <c r="AG276" s="10" t="s">
        <v>461</v>
      </c>
      <c r="AH276" s="11" t="s">
        <v>461</v>
      </c>
      <c r="AI276" s="11" t="s">
        <v>461</v>
      </c>
      <c r="AJ276" s="11" t="s">
        <v>461</v>
      </c>
      <c r="AK276" s="11" t="s">
        <v>461</v>
      </c>
      <c r="AL276" s="11"/>
      <c r="AM276" s="11"/>
      <c r="AN276" s="11"/>
      <c r="AO276" s="11"/>
      <c r="AP276" s="11"/>
      <c r="AQ276" s="11"/>
      <c r="AR276" s="11"/>
      <c r="AS276" s="11"/>
      <c r="AT276" s="11"/>
      <c r="AU276" s="8"/>
      <c r="AV276" s="8"/>
      <c r="AW276" s="8"/>
      <c r="AX276" s="147" t="s">
        <v>1264</v>
      </c>
    </row>
    <row r="277" spans="1:50" x14ac:dyDescent="0.15">
      <c r="A277" s="10">
        <v>302</v>
      </c>
      <c r="B277" s="11">
        <v>24</v>
      </c>
      <c r="C277" s="11" t="s">
        <v>385</v>
      </c>
      <c r="D277" s="11">
        <v>201</v>
      </c>
      <c r="E277" s="44" t="s">
        <v>612</v>
      </c>
      <c r="F277" s="9" t="s">
        <v>389</v>
      </c>
      <c r="G277" s="10">
        <v>6</v>
      </c>
      <c r="H277" s="11" t="s">
        <v>79</v>
      </c>
      <c r="I277" s="11" t="s">
        <v>80</v>
      </c>
      <c r="J277" s="11">
        <v>34</v>
      </c>
      <c r="K277" s="11">
        <v>30</v>
      </c>
      <c r="L277" s="11"/>
      <c r="M277" s="11" t="s">
        <v>387</v>
      </c>
      <c r="N277" s="12" t="s">
        <v>387</v>
      </c>
      <c r="O277" s="476"/>
      <c r="P277" s="10" t="s">
        <v>461</v>
      </c>
      <c r="Q277" s="11" t="s">
        <v>461</v>
      </c>
      <c r="R277" s="11" t="s">
        <v>463</v>
      </c>
      <c r="S277" s="11" t="s">
        <v>461</v>
      </c>
      <c r="T277" s="11" t="s">
        <v>461</v>
      </c>
      <c r="U277" s="11" t="s">
        <v>705</v>
      </c>
      <c r="V277" s="11" t="s">
        <v>705</v>
      </c>
      <c r="W277" s="11"/>
      <c r="X277" s="11"/>
      <c r="Y277" s="11"/>
      <c r="Z277" s="11"/>
      <c r="AA277" s="11"/>
      <c r="AB277" s="11"/>
      <c r="AC277" s="11"/>
      <c r="AD277" s="11"/>
      <c r="AE277" s="8"/>
      <c r="AF277" s="12" t="s">
        <v>1279</v>
      </c>
      <c r="AG277" s="10" t="s">
        <v>461</v>
      </c>
      <c r="AH277" s="11" t="s">
        <v>461</v>
      </c>
      <c r="AI277" s="11" t="s">
        <v>461</v>
      </c>
      <c r="AJ277" s="11" t="s">
        <v>461</v>
      </c>
      <c r="AK277" s="11" t="s">
        <v>461</v>
      </c>
      <c r="AL277" s="11"/>
      <c r="AM277" s="11"/>
      <c r="AN277" s="11"/>
      <c r="AO277" s="11"/>
      <c r="AP277" s="11"/>
      <c r="AQ277" s="11"/>
      <c r="AR277" s="11"/>
      <c r="AS277" s="11"/>
      <c r="AT277" s="11"/>
      <c r="AU277" s="8"/>
      <c r="AV277" s="8"/>
      <c r="AW277" s="8"/>
      <c r="AX277" s="147" t="s">
        <v>1264</v>
      </c>
    </row>
    <row r="278" spans="1:50" x14ac:dyDescent="0.15">
      <c r="A278" s="10">
        <v>303</v>
      </c>
      <c r="B278" s="11">
        <v>24</v>
      </c>
      <c r="C278" s="11" t="s">
        <v>385</v>
      </c>
      <c r="D278" s="11">
        <v>201</v>
      </c>
      <c r="E278" s="44" t="s">
        <v>612</v>
      </c>
      <c r="F278" s="9" t="s">
        <v>390</v>
      </c>
      <c r="G278" s="10">
        <v>6</v>
      </c>
      <c r="H278" s="11" t="s">
        <v>79</v>
      </c>
      <c r="I278" s="11" t="s">
        <v>146</v>
      </c>
      <c r="J278" s="11">
        <v>34</v>
      </c>
      <c r="K278" s="11">
        <v>30</v>
      </c>
      <c r="L278" s="11"/>
      <c r="M278" s="11" t="s">
        <v>387</v>
      </c>
      <c r="N278" s="12" t="s">
        <v>387</v>
      </c>
      <c r="O278" s="476"/>
      <c r="P278" s="10" t="s">
        <v>461</v>
      </c>
      <c r="Q278" s="11" t="s">
        <v>461</v>
      </c>
      <c r="R278" s="11" t="s">
        <v>463</v>
      </c>
      <c r="S278" s="11" t="s">
        <v>461</v>
      </c>
      <c r="T278" s="11" t="s">
        <v>461</v>
      </c>
      <c r="U278" s="11" t="s">
        <v>705</v>
      </c>
      <c r="V278" s="11" t="s">
        <v>705</v>
      </c>
      <c r="W278" s="11"/>
      <c r="X278" s="11"/>
      <c r="Y278" s="11"/>
      <c r="Z278" s="11"/>
      <c r="AA278" s="11"/>
      <c r="AB278" s="11"/>
      <c r="AC278" s="11"/>
      <c r="AD278" s="11"/>
      <c r="AE278" s="8"/>
      <c r="AF278" s="12" t="s">
        <v>1279</v>
      </c>
      <c r="AG278" s="10" t="s">
        <v>461</v>
      </c>
      <c r="AH278" s="11" t="s">
        <v>461</v>
      </c>
      <c r="AI278" s="11" t="s">
        <v>461</v>
      </c>
      <c r="AJ278" s="11" t="s">
        <v>461</v>
      </c>
      <c r="AK278" s="11" t="s">
        <v>461</v>
      </c>
      <c r="AL278" s="11"/>
      <c r="AM278" s="11"/>
      <c r="AN278" s="11"/>
      <c r="AO278" s="11"/>
      <c r="AP278" s="11"/>
      <c r="AQ278" s="11"/>
      <c r="AR278" s="11"/>
      <c r="AS278" s="11"/>
      <c r="AT278" s="11"/>
      <c r="AU278" s="8"/>
      <c r="AV278" s="8"/>
      <c r="AW278" s="8"/>
      <c r="AX278" s="147" t="s">
        <v>1264</v>
      </c>
    </row>
    <row r="279" spans="1:50" x14ac:dyDescent="0.15">
      <c r="A279" s="10">
        <v>304</v>
      </c>
      <c r="B279" s="11">
        <v>24</v>
      </c>
      <c r="C279" s="11" t="s">
        <v>385</v>
      </c>
      <c r="D279" s="11">
        <v>201</v>
      </c>
      <c r="E279" s="44" t="s">
        <v>612</v>
      </c>
      <c r="F279" s="9" t="s">
        <v>391</v>
      </c>
      <c r="G279" s="10">
        <v>6</v>
      </c>
      <c r="H279" s="11" t="s">
        <v>79</v>
      </c>
      <c r="I279" s="11" t="s">
        <v>146</v>
      </c>
      <c r="J279" s="11">
        <v>34</v>
      </c>
      <c r="K279" s="11">
        <v>30</v>
      </c>
      <c r="L279" s="11"/>
      <c r="M279" s="11" t="s">
        <v>387</v>
      </c>
      <c r="N279" s="12" t="s">
        <v>387</v>
      </c>
      <c r="O279" s="476"/>
      <c r="P279" s="10" t="s">
        <v>461</v>
      </c>
      <c r="Q279" s="11" t="s">
        <v>461</v>
      </c>
      <c r="R279" s="11" t="s">
        <v>463</v>
      </c>
      <c r="S279" s="11" t="s">
        <v>461</v>
      </c>
      <c r="T279" s="11" t="s">
        <v>461</v>
      </c>
      <c r="U279" s="11" t="s">
        <v>705</v>
      </c>
      <c r="V279" s="11" t="s">
        <v>705</v>
      </c>
      <c r="W279" s="11"/>
      <c r="X279" s="11"/>
      <c r="Y279" s="11"/>
      <c r="Z279" s="11"/>
      <c r="AA279" s="11"/>
      <c r="AB279" s="11"/>
      <c r="AC279" s="11"/>
      <c r="AD279" s="11"/>
      <c r="AE279" s="8"/>
      <c r="AF279" s="12" t="s">
        <v>1279</v>
      </c>
      <c r="AG279" s="10" t="s">
        <v>461</v>
      </c>
      <c r="AH279" s="11" t="s">
        <v>461</v>
      </c>
      <c r="AI279" s="11" t="s">
        <v>461</v>
      </c>
      <c r="AJ279" s="11" t="s">
        <v>461</v>
      </c>
      <c r="AK279" s="11" t="s">
        <v>461</v>
      </c>
      <c r="AL279" s="11"/>
      <c r="AM279" s="11"/>
      <c r="AN279" s="11"/>
      <c r="AO279" s="11"/>
      <c r="AP279" s="11"/>
      <c r="AQ279" s="11"/>
      <c r="AR279" s="11"/>
      <c r="AS279" s="11"/>
      <c r="AT279" s="11"/>
      <c r="AU279" s="8"/>
      <c r="AV279" s="8"/>
      <c r="AW279" s="8"/>
      <c r="AX279" s="147" t="s">
        <v>1264</v>
      </c>
    </row>
    <row r="280" spans="1:50" x14ac:dyDescent="0.15">
      <c r="A280" s="10">
        <v>305</v>
      </c>
      <c r="B280" s="11">
        <v>24</v>
      </c>
      <c r="C280" s="11" t="s">
        <v>385</v>
      </c>
      <c r="D280" s="11">
        <v>201</v>
      </c>
      <c r="E280" s="44" t="s">
        <v>612</v>
      </c>
      <c r="F280" s="9" t="s">
        <v>392</v>
      </c>
      <c r="G280" s="10">
        <v>6</v>
      </c>
      <c r="H280" s="11" t="s">
        <v>79</v>
      </c>
      <c r="I280" s="11" t="s">
        <v>80</v>
      </c>
      <c r="J280" s="11">
        <v>34</v>
      </c>
      <c r="K280" s="11">
        <v>30</v>
      </c>
      <c r="L280" s="11"/>
      <c r="M280" s="11" t="s">
        <v>387</v>
      </c>
      <c r="N280" s="12" t="s">
        <v>387</v>
      </c>
      <c r="O280" s="476"/>
      <c r="P280" s="10" t="s">
        <v>461</v>
      </c>
      <c r="Q280" s="11" t="s">
        <v>461</v>
      </c>
      <c r="R280" s="11" t="s">
        <v>463</v>
      </c>
      <c r="S280" s="11" t="s">
        <v>461</v>
      </c>
      <c r="T280" s="11" t="s">
        <v>461</v>
      </c>
      <c r="U280" s="11" t="s">
        <v>705</v>
      </c>
      <c r="V280" s="11" t="s">
        <v>705</v>
      </c>
      <c r="W280" s="11"/>
      <c r="X280" s="11"/>
      <c r="Y280" s="11"/>
      <c r="Z280" s="11"/>
      <c r="AA280" s="11"/>
      <c r="AB280" s="11"/>
      <c r="AC280" s="11"/>
      <c r="AD280" s="11"/>
      <c r="AE280" s="8"/>
      <c r="AF280" s="12" t="s">
        <v>1279</v>
      </c>
      <c r="AG280" s="10" t="s">
        <v>461</v>
      </c>
      <c r="AH280" s="11" t="s">
        <v>461</v>
      </c>
      <c r="AI280" s="11" t="s">
        <v>461</v>
      </c>
      <c r="AJ280" s="11" t="s">
        <v>461</v>
      </c>
      <c r="AK280" s="11" t="s">
        <v>461</v>
      </c>
      <c r="AL280" s="11"/>
      <c r="AM280" s="11"/>
      <c r="AN280" s="11"/>
      <c r="AO280" s="11"/>
      <c r="AP280" s="11"/>
      <c r="AQ280" s="11"/>
      <c r="AR280" s="11"/>
      <c r="AS280" s="11"/>
      <c r="AT280" s="11"/>
      <c r="AU280" s="8"/>
      <c r="AV280" s="8"/>
      <c r="AW280" s="8"/>
      <c r="AX280" s="147" t="s">
        <v>1264</v>
      </c>
    </row>
    <row r="281" spans="1:50" x14ac:dyDescent="0.15">
      <c r="A281" s="10">
        <v>306</v>
      </c>
      <c r="B281" s="11">
        <v>24</v>
      </c>
      <c r="C281" s="11" t="s">
        <v>385</v>
      </c>
      <c r="D281" s="11">
        <v>201</v>
      </c>
      <c r="E281" s="44" t="s">
        <v>613</v>
      </c>
      <c r="F281" s="9" t="s">
        <v>393</v>
      </c>
      <c r="G281" s="10">
        <v>6</v>
      </c>
      <c r="H281" s="11" t="s">
        <v>79</v>
      </c>
      <c r="I281" s="11" t="s">
        <v>80</v>
      </c>
      <c r="J281" s="11">
        <v>34</v>
      </c>
      <c r="K281" s="11">
        <v>30</v>
      </c>
      <c r="L281" s="11"/>
      <c r="M281" s="11" t="s">
        <v>387</v>
      </c>
      <c r="N281" s="12" t="s">
        <v>387</v>
      </c>
      <c r="O281" s="476"/>
      <c r="P281" s="10" t="s">
        <v>461</v>
      </c>
      <c r="Q281" s="11" t="s">
        <v>461</v>
      </c>
      <c r="R281" s="11" t="s">
        <v>463</v>
      </c>
      <c r="S281" s="11" t="s">
        <v>461</v>
      </c>
      <c r="T281" s="11" t="s">
        <v>461</v>
      </c>
      <c r="U281" s="11" t="s">
        <v>705</v>
      </c>
      <c r="V281" s="11" t="s">
        <v>705</v>
      </c>
      <c r="W281" s="11"/>
      <c r="X281" s="11"/>
      <c r="Y281" s="11"/>
      <c r="Z281" s="11"/>
      <c r="AA281" s="11"/>
      <c r="AB281" s="11"/>
      <c r="AC281" s="11"/>
      <c r="AD281" s="11"/>
      <c r="AE281" s="8"/>
      <c r="AF281" s="12" t="s">
        <v>1279</v>
      </c>
      <c r="AG281" s="10" t="s">
        <v>461</v>
      </c>
      <c r="AH281" s="11" t="s">
        <v>461</v>
      </c>
      <c r="AI281" s="11" t="s">
        <v>461</v>
      </c>
      <c r="AJ281" s="11" t="s">
        <v>461</v>
      </c>
      <c r="AK281" s="11" t="s">
        <v>461</v>
      </c>
      <c r="AL281" s="11"/>
      <c r="AM281" s="11"/>
      <c r="AN281" s="11"/>
      <c r="AO281" s="11"/>
      <c r="AP281" s="11"/>
      <c r="AQ281" s="11"/>
      <c r="AR281" s="11"/>
      <c r="AS281" s="11"/>
      <c r="AT281" s="11"/>
      <c r="AU281" s="8"/>
      <c r="AV281" s="8"/>
      <c r="AW281" s="8"/>
      <c r="AX281" s="147" t="s">
        <v>1264</v>
      </c>
    </row>
    <row r="282" spans="1:50" x14ac:dyDescent="0.15">
      <c r="A282" s="10">
        <v>307</v>
      </c>
      <c r="B282" s="11">
        <v>24</v>
      </c>
      <c r="C282" s="11" t="s">
        <v>385</v>
      </c>
      <c r="D282" s="11">
        <v>201</v>
      </c>
      <c r="E282" s="44" t="s">
        <v>613</v>
      </c>
      <c r="F282" s="9" t="s">
        <v>394</v>
      </c>
      <c r="G282" s="10">
        <v>6</v>
      </c>
      <c r="H282" s="11" t="s">
        <v>79</v>
      </c>
      <c r="I282" s="11" t="s">
        <v>80</v>
      </c>
      <c r="J282" s="11">
        <v>34</v>
      </c>
      <c r="K282" s="11">
        <v>30</v>
      </c>
      <c r="L282" s="11"/>
      <c r="M282" s="11" t="s">
        <v>387</v>
      </c>
      <c r="N282" s="12" t="s">
        <v>387</v>
      </c>
      <c r="O282" s="476"/>
      <c r="P282" s="10" t="s">
        <v>461</v>
      </c>
      <c r="Q282" s="11" t="s">
        <v>461</v>
      </c>
      <c r="R282" s="11" t="s">
        <v>463</v>
      </c>
      <c r="S282" s="11" t="s">
        <v>461</v>
      </c>
      <c r="T282" s="11" t="s">
        <v>461</v>
      </c>
      <c r="U282" s="11" t="s">
        <v>705</v>
      </c>
      <c r="V282" s="11" t="s">
        <v>705</v>
      </c>
      <c r="W282" s="11"/>
      <c r="X282" s="11"/>
      <c r="Y282" s="11"/>
      <c r="Z282" s="11"/>
      <c r="AA282" s="11"/>
      <c r="AB282" s="11"/>
      <c r="AC282" s="11"/>
      <c r="AD282" s="11"/>
      <c r="AE282" s="8"/>
      <c r="AF282" s="12" t="s">
        <v>1279</v>
      </c>
      <c r="AG282" s="10" t="s">
        <v>461</v>
      </c>
      <c r="AH282" s="11" t="s">
        <v>461</v>
      </c>
      <c r="AI282" s="11" t="s">
        <v>461</v>
      </c>
      <c r="AJ282" s="11" t="s">
        <v>461</v>
      </c>
      <c r="AK282" s="11" t="s">
        <v>461</v>
      </c>
      <c r="AL282" s="11"/>
      <c r="AM282" s="11"/>
      <c r="AN282" s="11"/>
      <c r="AO282" s="11"/>
      <c r="AP282" s="11"/>
      <c r="AQ282" s="11"/>
      <c r="AR282" s="11"/>
      <c r="AS282" s="11"/>
      <c r="AT282" s="11"/>
      <c r="AU282" s="8"/>
      <c r="AV282" s="8"/>
      <c r="AW282" s="8"/>
      <c r="AX282" s="147" t="s">
        <v>1264</v>
      </c>
    </row>
    <row r="283" spans="1:50" x14ac:dyDescent="0.15">
      <c r="A283" s="10">
        <v>308</v>
      </c>
      <c r="B283" s="11">
        <v>24</v>
      </c>
      <c r="C283" s="11" t="s">
        <v>385</v>
      </c>
      <c r="D283" s="11">
        <v>201</v>
      </c>
      <c r="E283" s="44" t="s">
        <v>613</v>
      </c>
      <c r="F283" s="9" t="s">
        <v>395</v>
      </c>
      <c r="G283" s="10">
        <v>6</v>
      </c>
      <c r="H283" s="11" t="s">
        <v>89</v>
      </c>
      <c r="I283" s="11" t="s">
        <v>146</v>
      </c>
      <c r="J283" s="11">
        <v>34</v>
      </c>
      <c r="K283" s="11">
        <v>30</v>
      </c>
      <c r="L283" s="11"/>
      <c r="M283" s="11" t="s">
        <v>387</v>
      </c>
      <c r="N283" s="12" t="s">
        <v>387</v>
      </c>
      <c r="O283" s="476"/>
      <c r="P283" s="10" t="s">
        <v>461</v>
      </c>
      <c r="Q283" s="11" t="s">
        <v>461</v>
      </c>
      <c r="R283" s="11" t="s">
        <v>463</v>
      </c>
      <c r="S283" s="11" t="s">
        <v>461</v>
      </c>
      <c r="T283" s="11" t="s">
        <v>461</v>
      </c>
      <c r="U283" s="11" t="s">
        <v>705</v>
      </c>
      <c r="V283" s="11" t="s">
        <v>705</v>
      </c>
      <c r="W283" s="11"/>
      <c r="X283" s="11"/>
      <c r="Y283" s="11"/>
      <c r="Z283" s="11"/>
      <c r="AA283" s="11"/>
      <c r="AB283" s="11"/>
      <c r="AC283" s="11"/>
      <c r="AD283" s="11"/>
      <c r="AE283" s="8"/>
      <c r="AF283" s="12" t="s">
        <v>1279</v>
      </c>
      <c r="AG283" s="10" t="s">
        <v>461</v>
      </c>
      <c r="AH283" s="11" t="s">
        <v>461</v>
      </c>
      <c r="AI283" s="11" t="s">
        <v>461</v>
      </c>
      <c r="AJ283" s="11" t="s">
        <v>461</v>
      </c>
      <c r="AK283" s="11" t="s">
        <v>461</v>
      </c>
      <c r="AL283" s="11"/>
      <c r="AM283" s="11"/>
      <c r="AN283" s="11"/>
      <c r="AO283" s="11"/>
      <c r="AP283" s="11"/>
      <c r="AQ283" s="11"/>
      <c r="AR283" s="11"/>
      <c r="AS283" s="11"/>
      <c r="AT283" s="11"/>
      <c r="AU283" s="8"/>
      <c r="AV283" s="8"/>
      <c r="AW283" s="8"/>
      <c r="AX283" s="147" t="s">
        <v>1264</v>
      </c>
    </row>
    <row r="284" spans="1:50" x14ac:dyDescent="0.15">
      <c r="A284" s="10">
        <v>310</v>
      </c>
      <c r="B284" s="11">
        <v>24</v>
      </c>
      <c r="C284" s="11" t="s">
        <v>385</v>
      </c>
      <c r="D284" s="11">
        <v>201</v>
      </c>
      <c r="E284" s="44" t="s">
        <v>613</v>
      </c>
      <c r="F284" s="9" t="s">
        <v>396</v>
      </c>
      <c r="G284" s="10">
        <v>5</v>
      </c>
      <c r="H284" s="11" t="s">
        <v>89</v>
      </c>
      <c r="I284" s="11" t="s">
        <v>101</v>
      </c>
      <c r="J284" s="11">
        <v>34</v>
      </c>
      <c r="K284" s="11">
        <v>40</v>
      </c>
      <c r="L284" s="11"/>
      <c r="M284" s="11" t="s">
        <v>387</v>
      </c>
      <c r="N284" s="12" t="s">
        <v>387</v>
      </c>
      <c r="O284" s="476"/>
      <c r="P284" s="10" t="s">
        <v>461</v>
      </c>
      <c r="Q284" s="11" t="s">
        <v>461</v>
      </c>
      <c r="R284" s="11" t="s">
        <v>463</v>
      </c>
      <c r="S284" s="11" t="s">
        <v>461</v>
      </c>
      <c r="T284" s="11" t="s">
        <v>461</v>
      </c>
      <c r="U284" s="11" t="s">
        <v>705</v>
      </c>
      <c r="V284" s="11" t="s">
        <v>705</v>
      </c>
      <c r="W284" s="11"/>
      <c r="X284" s="11"/>
      <c r="Y284" s="11"/>
      <c r="Z284" s="11"/>
      <c r="AA284" s="11"/>
      <c r="AB284" s="11"/>
      <c r="AC284" s="11"/>
      <c r="AD284" s="11"/>
      <c r="AE284" s="8"/>
      <c r="AF284" s="12" t="s">
        <v>1279</v>
      </c>
      <c r="AG284" s="10" t="s">
        <v>461</v>
      </c>
      <c r="AH284" s="11" t="s">
        <v>461</v>
      </c>
      <c r="AI284" s="11" t="s">
        <v>461</v>
      </c>
      <c r="AJ284" s="11" t="s">
        <v>461</v>
      </c>
      <c r="AK284" s="11" t="s">
        <v>461</v>
      </c>
      <c r="AL284" s="11"/>
      <c r="AM284" s="11"/>
      <c r="AN284" s="11"/>
      <c r="AO284" s="11"/>
      <c r="AP284" s="11"/>
      <c r="AQ284" s="11"/>
      <c r="AR284" s="11"/>
      <c r="AS284" s="11"/>
      <c r="AT284" s="11"/>
      <c r="AU284" s="8"/>
      <c r="AV284" s="8"/>
      <c r="AW284" s="8"/>
      <c r="AX284" s="147" t="s">
        <v>1264</v>
      </c>
    </row>
    <row r="285" spans="1:50" x14ac:dyDescent="0.15">
      <c r="A285" s="10">
        <v>273</v>
      </c>
      <c r="B285" s="11">
        <v>24</v>
      </c>
      <c r="C285" s="11" t="s">
        <v>385</v>
      </c>
      <c r="D285" s="11">
        <v>202</v>
      </c>
      <c r="E285" s="45"/>
      <c r="F285" s="50" t="s">
        <v>628</v>
      </c>
      <c r="G285" s="10">
        <v>6</v>
      </c>
      <c r="H285" s="11" t="s">
        <v>79</v>
      </c>
      <c r="I285" s="11" t="s">
        <v>80</v>
      </c>
      <c r="J285" s="11">
        <v>34</v>
      </c>
      <c r="K285" s="11">
        <v>30</v>
      </c>
      <c r="L285" s="11"/>
      <c r="M285" s="11" t="s">
        <v>397</v>
      </c>
      <c r="N285" s="12" t="s">
        <v>397</v>
      </c>
      <c r="O285" s="476"/>
      <c r="P285" s="10" t="s">
        <v>461</v>
      </c>
      <c r="Q285" s="11" t="s">
        <v>461</v>
      </c>
      <c r="R285" s="11" t="s">
        <v>463</v>
      </c>
      <c r="S285" s="11" t="s">
        <v>461</v>
      </c>
      <c r="T285" s="11" t="s">
        <v>461</v>
      </c>
      <c r="U285" s="75" t="s">
        <v>705</v>
      </c>
      <c r="V285" s="75" t="s">
        <v>705</v>
      </c>
      <c r="W285" s="75" t="s">
        <v>696</v>
      </c>
      <c r="X285" s="11"/>
      <c r="Y285" s="11"/>
      <c r="Z285" s="11"/>
      <c r="AA285" s="75" t="s">
        <v>696</v>
      </c>
      <c r="AB285" s="75" t="s">
        <v>696</v>
      </c>
      <c r="AC285" s="11"/>
      <c r="AD285" s="11"/>
      <c r="AE285" s="8"/>
      <c r="AF285" s="12" t="s">
        <v>1279</v>
      </c>
      <c r="AG285" s="10" t="s">
        <v>461</v>
      </c>
      <c r="AH285" s="11" t="s">
        <v>461</v>
      </c>
      <c r="AI285" s="11" t="s">
        <v>461</v>
      </c>
      <c r="AJ285" s="11" t="s">
        <v>461</v>
      </c>
      <c r="AK285" s="11" t="s">
        <v>461</v>
      </c>
      <c r="AL285" s="11"/>
      <c r="AM285" s="11"/>
      <c r="AN285" s="11"/>
      <c r="AO285" s="11"/>
      <c r="AP285" s="11"/>
      <c r="AQ285" s="11"/>
      <c r="AR285" s="11"/>
      <c r="AS285" s="11"/>
      <c r="AT285" s="11"/>
      <c r="AU285" s="8"/>
      <c r="AV285" s="8"/>
      <c r="AW285" s="8"/>
      <c r="AX285" s="142"/>
    </row>
    <row r="286" spans="1:50" x14ac:dyDescent="0.15">
      <c r="A286" s="10">
        <v>274</v>
      </c>
      <c r="B286" s="11">
        <v>24</v>
      </c>
      <c r="C286" s="11" t="s">
        <v>385</v>
      </c>
      <c r="D286" s="11">
        <v>202</v>
      </c>
      <c r="E286" s="45"/>
      <c r="F286" s="50" t="s">
        <v>629</v>
      </c>
      <c r="G286" s="10">
        <v>6</v>
      </c>
      <c r="H286" s="11" t="s">
        <v>79</v>
      </c>
      <c r="I286" s="11" t="s">
        <v>80</v>
      </c>
      <c r="J286" s="11">
        <v>34</v>
      </c>
      <c r="K286" s="11">
        <v>40</v>
      </c>
      <c r="L286" s="11"/>
      <c r="M286" s="11" t="s">
        <v>397</v>
      </c>
      <c r="N286" s="12" t="s">
        <v>397</v>
      </c>
      <c r="O286" s="476"/>
      <c r="P286" s="10" t="s">
        <v>461</v>
      </c>
      <c r="Q286" s="11" t="s">
        <v>461</v>
      </c>
      <c r="R286" s="11" t="s">
        <v>463</v>
      </c>
      <c r="S286" s="11" t="s">
        <v>461</v>
      </c>
      <c r="T286" s="11" t="s">
        <v>461</v>
      </c>
      <c r="U286" s="11" t="s">
        <v>705</v>
      </c>
      <c r="V286" s="11" t="s">
        <v>705</v>
      </c>
      <c r="W286" s="75" t="s">
        <v>696</v>
      </c>
      <c r="X286" s="11"/>
      <c r="Y286" s="11"/>
      <c r="Z286" s="11"/>
      <c r="AA286" s="11"/>
      <c r="AB286" s="11"/>
      <c r="AC286" s="11"/>
      <c r="AD286" s="11"/>
      <c r="AE286" s="8"/>
      <c r="AF286" s="12" t="s">
        <v>1279</v>
      </c>
      <c r="AG286" s="10" t="s">
        <v>461</v>
      </c>
      <c r="AH286" s="11" t="s">
        <v>461</v>
      </c>
      <c r="AI286" s="11" t="s">
        <v>461</v>
      </c>
      <c r="AJ286" s="11" t="s">
        <v>461</v>
      </c>
      <c r="AK286" s="11" t="s">
        <v>461</v>
      </c>
      <c r="AL286" s="11"/>
      <c r="AM286" s="11"/>
      <c r="AN286" s="11"/>
      <c r="AO286" s="11"/>
      <c r="AP286" s="11"/>
      <c r="AQ286" s="11"/>
      <c r="AR286" s="11"/>
      <c r="AS286" s="11"/>
      <c r="AT286" s="11"/>
      <c r="AU286" s="8"/>
      <c r="AV286" s="8"/>
      <c r="AW286" s="8"/>
      <c r="AX286" s="142"/>
    </row>
    <row r="287" spans="1:50" x14ac:dyDescent="0.15">
      <c r="A287" s="10">
        <v>275</v>
      </c>
      <c r="B287" s="11">
        <v>24</v>
      </c>
      <c r="C287" s="11" t="s">
        <v>385</v>
      </c>
      <c r="D287" s="11">
        <v>202</v>
      </c>
      <c r="E287" s="45"/>
      <c r="F287" s="50" t="s">
        <v>630</v>
      </c>
      <c r="G287" s="10">
        <v>6</v>
      </c>
      <c r="H287" s="11" t="s">
        <v>79</v>
      </c>
      <c r="I287" s="11" t="s">
        <v>80</v>
      </c>
      <c r="J287" s="11">
        <v>34</v>
      </c>
      <c r="K287" s="11">
        <v>50</v>
      </c>
      <c r="L287" s="11"/>
      <c r="M287" s="11" t="s">
        <v>397</v>
      </c>
      <c r="N287" s="12" t="s">
        <v>397</v>
      </c>
      <c r="O287" s="476"/>
      <c r="P287" s="10" t="s">
        <v>461</v>
      </c>
      <c r="Q287" s="11" t="s">
        <v>461</v>
      </c>
      <c r="R287" s="11" t="s">
        <v>463</v>
      </c>
      <c r="S287" s="11" t="s">
        <v>461</v>
      </c>
      <c r="T287" s="11" t="s">
        <v>461</v>
      </c>
      <c r="U287" s="11" t="s">
        <v>705</v>
      </c>
      <c r="V287" s="11" t="s">
        <v>705</v>
      </c>
      <c r="W287" s="75" t="s">
        <v>696</v>
      </c>
      <c r="X287" s="11"/>
      <c r="Y287" s="11"/>
      <c r="Z287" s="11"/>
      <c r="AA287" s="11"/>
      <c r="AB287" s="11"/>
      <c r="AC287" s="11"/>
      <c r="AD287" s="11"/>
      <c r="AE287" s="8"/>
      <c r="AF287" s="12" t="s">
        <v>1279</v>
      </c>
      <c r="AG287" s="10" t="s">
        <v>461</v>
      </c>
      <c r="AH287" s="11" t="s">
        <v>461</v>
      </c>
      <c r="AI287" s="11" t="s">
        <v>461</v>
      </c>
      <c r="AJ287" s="11" t="s">
        <v>461</v>
      </c>
      <c r="AK287" s="11" t="s">
        <v>461</v>
      </c>
      <c r="AL287" s="11"/>
      <c r="AM287" s="11"/>
      <c r="AN287" s="11"/>
      <c r="AO287" s="11"/>
      <c r="AP287" s="11"/>
      <c r="AQ287" s="11"/>
      <c r="AR287" s="11"/>
      <c r="AS287" s="11"/>
      <c r="AT287" s="11"/>
      <c r="AU287" s="8"/>
      <c r="AV287" s="8"/>
      <c r="AW287" s="8"/>
      <c r="AX287" s="142"/>
    </row>
    <row r="288" spans="1:50" x14ac:dyDescent="0.15">
      <c r="A288" s="10">
        <v>298</v>
      </c>
      <c r="B288" s="11">
        <v>24</v>
      </c>
      <c r="C288" s="11" t="s">
        <v>385</v>
      </c>
      <c r="D288" s="11">
        <v>202</v>
      </c>
      <c r="E288" s="44" t="s">
        <v>610</v>
      </c>
      <c r="F288" s="9" t="s">
        <v>398</v>
      </c>
      <c r="G288" s="10">
        <v>6</v>
      </c>
      <c r="H288" s="11" t="s">
        <v>79</v>
      </c>
      <c r="I288" s="11" t="s">
        <v>80</v>
      </c>
      <c r="J288" s="11">
        <v>34</v>
      </c>
      <c r="K288" s="11">
        <v>30</v>
      </c>
      <c r="L288" s="11"/>
      <c r="M288" s="11" t="s">
        <v>397</v>
      </c>
      <c r="N288" s="12" t="s">
        <v>397</v>
      </c>
      <c r="O288" s="476"/>
      <c r="P288" s="10" t="s">
        <v>461</v>
      </c>
      <c r="Q288" s="11" t="s">
        <v>461</v>
      </c>
      <c r="R288" s="11" t="s">
        <v>463</v>
      </c>
      <c r="S288" s="11" t="s">
        <v>461</v>
      </c>
      <c r="T288" s="11" t="s">
        <v>461</v>
      </c>
      <c r="U288" s="11" t="s">
        <v>705</v>
      </c>
      <c r="V288" s="11" t="s">
        <v>705</v>
      </c>
      <c r="W288" s="75" t="s">
        <v>696</v>
      </c>
      <c r="X288" s="11"/>
      <c r="Y288" s="11"/>
      <c r="Z288" s="11"/>
      <c r="AA288" s="11"/>
      <c r="AB288" s="11"/>
      <c r="AC288" s="11"/>
      <c r="AD288" s="11"/>
      <c r="AE288" s="8"/>
      <c r="AF288" s="12" t="s">
        <v>1279</v>
      </c>
      <c r="AG288" s="10" t="s">
        <v>461</v>
      </c>
      <c r="AH288" s="11" t="s">
        <v>461</v>
      </c>
      <c r="AI288" s="11" t="s">
        <v>461</v>
      </c>
      <c r="AJ288" s="11" t="s">
        <v>461</v>
      </c>
      <c r="AK288" s="11" t="s">
        <v>461</v>
      </c>
      <c r="AL288" s="11"/>
      <c r="AM288" s="11"/>
      <c r="AN288" s="11"/>
      <c r="AO288" s="11"/>
      <c r="AP288" s="11"/>
      <c r="AQ288" s="11"/>
      <c r="AR288" s="11"/>
      <c r="AS288" s="11"/>
      <c r="AT288" s="11"/>
      <c r="AU288" s="8"/>
      <c r="AV288" s="8"/>
      <c r="AW288" s="8"/>
      <c r="AX288" s="142"/>
    </row>
    <row r="289" spans="1:50" x14ac:dyDescent="0.15">
      <c r="A289" s="10">
        <v>276</v>
      </c>
      <c r="B289" s="11">
        <v>24</v>
      </c>
      <c r="C289" s="11" t="s">
        <v>385</v>
      </c>
      <c r="D289" s="11">
        <v>203</v>
      </c>
      <c r="E289" s="45"/>
      <c r="F289" s="9" t="s">
        <v>399</v>
      </c>
      <c r="G289" s="10">
        <v>6</v>
      </c>
      <c r="H289" s="11" t="s">
        <v>79</v>
      </c>
      <c r="I289" s="11" t="s">
        <v>80</v>
      </c>
      <c r="J289" s="11">
        <v>34</v>
      </c>
      <c r="K289" s="11">
        <v>30</v>
      </c>
      <c r="L289" s="11"/>
      <c r="M289" s="8"/>
      <c r="N289" s="9"/>
      <c r="O289" s="475"/>
      <c r="P289" s="10" t="s">
        <v>461</v>
      </c>
      <c r="Q289" s="11" t="s">
        <v>461</v>
      </c>
      <c r="R289" s="11" t="s">
        <v>461</v>
      </c>
      <c r="S289" s="11" t="s">
        <v>461</v>
      </c>
      <c r="T289" s="11" t="s">
        <v>461</v>
      </c>
      <c r="U289" s="11" t="s">
        <v>705</v>
      </c>
      <c r="V289" s="11" t="s">
        <v>705</v>
      </c>
      <c r="W289" s="11"/>
      <c r="X289" s="11"/>
      <c r="Y289" s="11"/>
      <c r="Z289" s="11"/>
      <c r="AA289" s="11"/>
      <c r="AB289" s="11"/>
      <c r="AC289" s="11"/>
      <c r="AD289" s="11"/>
      <c r="AE289" s="8"/>
      <c r="AF289" s="143" t="s">
        <v>1274</v>
      </c>
      <c r="AG289" s="10" t="s">
        <v>461</v>
      </c>
      <c r="AH289" s="11" t="s">
        <v>461</v>
      </c>
      <c r="AI289" s="11" t="s">
        <v>461</v>
      </c>
      <c r="AJ289" s="11" t="s">
        <v>461</v>
      </c>
      <c r="AK289" s="11" t="s">
        <v>461</v>
      </c>
      <c r="AL289" s="11"/>
      <c r="AM289" s="11"/>
      <c r="AN289" s="11"/>
      <c r="AO289" s="11"/>
      <c r="AP289" s="11"/>
      <c r="AQ289" s="11"/>
      <c r="AR289" s="11"/>
      <c r="AS289" s="11"/>
      <c r="AT289" s="11"/>
      <c r="AU289" s="8"/>
      <c r="AV289" s="8"/>
      <c r="AW289" s="8"/>
      <c r="AX289" s="147" t="s">
        <v>1263</v>
      </c>
    </row>
    <row r="290" spans="1:50" x14ac:dyDescent="0.15">
      <c r="A290" s="10">
        <v>320</v>
      </c>
      <c r="B290" s="11">
        <v>24</v>
      </c>
      <c r="C290" s="11" t="s">
        <v>385</v>
      </c>
      <c r="D290" s="11">
        <v>203</v>
      </c>
      <c r="E290" s="44" t="s">
        <v>616</v>
      </c>
      <c r="F290" s="9" t="s">
        <v>400</v>
      </c>
      <c r="G290" s="10">
        <v>6</v>
      </c>
      <c r="H290" s="11" t="s">
        <v>79</v>
      </c>
      <c r="I290" s="11" t="s">
        <v>80</v>
      </c>
      <c r="J290" s="11">
        <v>34</v>
      </c>
      <c r="K290" s="11">
        <v>30</v>
      </c>
      <c r="L290" s="11"/>
      <c r="M290" s="8"/>
      <c r="N290" s="9"/>
      <c r="O290" s="475"/>
      <c r="P290" s="10" t="s">
        <v>461</v>
      </c>
      <c r="Q290" s="11" t="s">
        <v>461</v>
      </c>
      <c r="R290" s="11" t="s">
        <v>461</v>
      </c>
      <c r="S290" s="11" t="s">
        <v>461</v>
      </c>
      <c r="T290" s="11" t="s">
        <v>461</v>
      </c>
      <c r="U290" s="11" t="s">
        <v>705</v>
      </c>
      <c r="V290" s="11" t="s">
        <v>705</v>
      </c>
      <c r="W290" s="11"/>
      <c r="X290" s="11"/>
      <c r="Y290" s="11"/>
      <c r="Z290" s="11"/>
      <c r="AA290" s="11"/>
      <c r="AB290" s="11"/>
      <c r="AC290" s="11"/>
      <c r="AD290" s="11"/>
      <c r="AE290" s="8"/>
      <c r="AF290" s="143" t="s">
        <v>1273</v>
      </c>
      <c r="AG290" s="10" t="s">
        <v>461</v>
      </c>
      <c r="AH290" s="11" t="s">
        <v>461</v>
      </c>
      <c r="AI290" s="11" t="s">
        <v>461</v>
      </c>
      <c r="AJ290" s="11" t="s">
        <v>461</v>
      </c>
      <c r="AK290" s="11" t="s">
        <v>461</v>
      </c>
      <c r="AL290" s="11"/>
      <c r="AM290" s="11"/>
      <c r="AN290" s="11"/>
      <c r="AO290" s="11"/>
      <c r="AP290" s="11"/>
      <c r="AQ290" s="11"/>
      <c r="AR290" s="11"/>
      <c r="AS290" s="11"/>
      <c r="AT290" s="11"/>
      <c r="AU290" s="8"/>
      <c r="AV290" s="8"/>
      <c r="AW290" s="8"/>
      <c r="AX290" s="147" t="s">
        <v>1263</v>
      </c>
    </row>
    <row r="291" spans="1:50" x14ac:dyDescent="0.15">
      <c r="A291" s="10">
        <v>321</v>
      </c>
      <c r="B291" s="11">
        <v>24</v>
      </c>
      <c r="C291" s="11" t="s">
        <v>385</v>
      </c>
      <c r="D291" s="11">
        <v>203</v>
      </c>
      <c r="E291" s="44" t="s">
        <v>616</v>
      </c>
      <c r="F291" s="9" t="s">
        <v>401</v>
      </c>
      <c r="G291" s="10">
        <v>6</v>
      </c>
      <c r="H291" s="11" t="s">
        <v>79</v>
      </c>
      <c r="I291" s="11" t="s">
        <v>80</v>
      </c>
      <c r="J291" s="11">
        <v>34</v>
      </c>
      <c r="K291" s="11">
        <v>30</v>
      </c>
      <c r="L291" s="11"/>
      <c r="M291" s="8"/>
      <c r="N291" s="9"/>
      <c r="O291" s="475"/>
      <c r="P291" s="10" t="s">
        <v>461</v>
      </c>
      <c r="Q291" s="11" t="s">
        <v>461</v>
      </c>
      <c r="R291" s="11" t="s">
        <v>461</v>
      </c>
      <c r="S291" s="11" t="s">
        <v>461</v>
      </c>
      <c r="T291" s="11" t="s">
        <v>461</v>
      </c>
      <c r="U291" s="11" t="s">
        <v>705</v>
      </c>
      <c r="V291" s="11" t="s">
        <v>705</v>
      </c>
      <c r="W291" s="11"/>
      <c r="X291" s="11"/>
      <c r="Y291" s="11"/>
      <c r="Z291" s="11"/>
      <c r="AA291" s="11"/>
      <c r="AB291" s="11"/>
      <c r="AC291" s="11"/>
      <c r="AD291" s="11"/>
      <c r="AE291" s="8"/>
      <c r="AF291" s="143" t="s">
        <v>1274</v>
      </c>
      <c r="AG291" s="10" t="s">
        <v>461</v>
      </c>
      <c r="AH291" s="11" t="s">
        <v>461</v>
      </c>
      <c r="AI291" s="11" t="s">
        <v>461</v>
      </c>
      <c r="AJ291" s="11" t="s">
        <v>461</v>
      </c>
      <c r="AK291" s="11" t="s">
        <v>461</v>
      </c>
      <c r="AL291" s="11"/>
      <c r="AM291" s="11"/>
      <c r="AN291" s="11"/>
      <c r="AO291" s="11"/>
      <c r="AP291" s="11"/>
      <c r="AQ291" s="11"/>
      <c r="AR291" s="11"/>
      <c r="AS291" s="11"/>
      <c r="AT291" s="11"/>
      <c r="AU291" s="8"/>
      <c r="AV291" s="8"/>
      <c r="AW291" s="8"/>
      <c r="AX291" s="147" t="s">
        <v>1263</v>
      </c>
    </row>
    <row r="292" spans="1:50" x14ac:dyDescent="0.15">
      <c r="A292" s="10">
        <v>326</v>
      </c>
      <c r="B292" s="11">
        <v>24</v>
      </c>
      <c r="C292" s="11" t="s">
        <v>385</v>
      </c>
      <c r="D292" s="11">
        <v>203</v>
      </c>
      <c r="E292" s="44" t="s">
        <v>616</v>
      </c>
      <c r="F292" s="9" t="s">
        <v>402</v>
      </c>
      <c r="G292" s="10">
        <v>6</v>
      </c>
      <c r="H292" s="11" t="s">
        <v>79</v>
      </c>
      <c r="I292" s="11" t="s">
        <v>80</v>
      </c>
      <c r="J292" s="11">
        <v>34</v>
      </c>
      <c r="K292" s="11">
        <v>30</v>
      </c>
      <c r="L292" s="11"/>
      <c r="M292" s="8"/>
      <c r="N292" s="9"/>
      <c r="O292" s="475"/>
      <c r="P292" s="10" t="s">
        <v>461</v>
      </c>
      <c r="Q292" s="11" t="s">
        <v>461</v>
      </c>
      <c r="R292" s="11" t="s">
        <v>461</v>
      </c>
      <c r="S292" s="11" t="s">
        <v>461</v>
      </c>
      <c r="T292" s="11" t="s">
        <v>461</v>
      </c>
      <c r="U292" s="11" t="s">
        <v>705</v>
      </c>
      <c r="V292" s="11" t="s">
        <v>705</v>
      </c>
      <c r="W292" s="11"/>
      <c r="X292" s="11"/>
      <c r="Y292" s="11"/>
      <c r="Z292" s="11"/>
      <c r="AA292" s="11"/>
      <c r="AB292" s="11"/>
      <c r="AC292" s="11"/>
      <c r="AD292" s="11"/>
      <c r="AE292" s="8"/>
      <c r="AF292" s="143" t="s">
        <v>1274</v>
      </c>
      <c r="AG292" s="10" t="s">
        <v>461</v>
      </c>
      <c r="AH292" s="11" t="s">
        <v>461</v>
      </c>
      <c r="AI292" s="11" t="s">
        <v>461</v>
      </c>
      <c r="AJ292" s="11" t="s">
        <v>461</v>
      </c>
      <c r="AK292" s="11" t="s">
        <v>461</v>
      </c>
      <c r="AL292" s="11"/>
      <c r="AM292" s="11"/>
      <c r="AN292" s="11"/>
      <c r="AO292" s="11"/>
      <c r="AP292" s="11"/>
      <c r="AQ292" s="11"/>
      <c r="AR292" s="11"/>
      <c r="AS292" s="11"/>
      <c r="AT292" s="11"/>
      <c r="AU292" s="8"/>
      <c r="AV292" s="8"/>
      <c r="AW292" s="8"/>
      <c r="AX292" s="147" t="s">
        <v>1263</v>
      </c>
    </row>
    <row r="293" spans="1:50" x14ac:dyDescent="0.15">
      <c r="A293" s="10">
        <v>277</v>
      </c>
      <c r="B293" s="11">
        <v>24</v>
      </c>
      <c r="C293" s="11" t="s">
        <v>385</v>
      </c>
      <c r="D293" s="11">
        <v>204</v>
      </c>
      <c r="E293" s="45"/>
      <c r="F293" s="9" t="s">
        <v>403</v>
      </c>
      <c r="G293" s="10">
        <v>6</v>
      </c>
      <c r="H293" s="11" t="s">
        <v>79</v>
      </c>
      <c r="I293" s="11" t="s">
        <v>80</v>
      </c>
      <c r="J293" s="11">
        <v>34</v>
      </c>
      <c r="K293" s="11">
        <v>30</v>
      </c>
      <c r="L293" s="11"/>
      <c r="M293" s="11" t="s">
        <v>407</v>
      </c>
      <c r="N293" s="12" t="s">
        <v>407</v>
      </c>
      <c r="O293" s="476"/>
      <c r="P293" s="10" t="s">
        <v>461</v>
      </c>
      <c r="Q293" s="11" t="s">
        <v>461</v>
      </c>
      <c r="R293" s="11" t="s">
        <v>463</v>
      </c>
      <c r="S293" s="11" t="s">
        <v>461</v>
      </c>
      <c r="T293" s="11" t="s">
        <v>461</v>
      </c>
      <c r="U293" s="11" t="s">
        <v>705</v>
      </c>
      <c r="V293" s="11" t="s">
        <v>705</v>
      </c>
      <c r="W293" s="11"/>
      <c r="X293" s="11"/>
      <c r="Y293" s="11"/>
      <c r="Z293" s="11"/>
      <c r="AA293" s="11"/>
      <c r="AB293" s="11"/>
      <c r="AC293" s="11"/>
      <c r="AD293" s="11"/>
      <c r="AE293" s="8"/>
      <c r="AF293" s="12" t="s">
        <v>1279</v>
      </c>
      <c r="AG293" s="10" t="s">
        <v>461</v>
      </c>
      <c r="AH293" s="11" t="s">
        <v>461</v>
      </c>
      <c r="AI293" s="11" t="s">
        <v>461</v>
      </c>
      <c r="AJ293" s="11" t="s">
        <v>461</v>
      </c>
      <c r="AK293" s="11" t="s">
        <v>461</v>
      </c>
      <c r="AL293" s="11"/>
      <c r="AM293" s="11"/>
      <c r="AN293" s="11"/>
      <c r="AO293" s="11"/>
      <c r="AP293" s="11"/>
      <c r="AQ293" s="11"/>
      <c r="AR293" s="11"/>
      <c r="AS293" s="11"/>
      <c r="AT293" s="11"/>
      <c r="AU293" s="8"/>
      <c r="AV293" s="8"/>
      <c r="AW293" s="8"/>
      <c r="AX293" s="147" t="s">
        <v>1264</v>
      </c>
    </row>
    <row r="294" spans="1:50" x14ac:dyDescent="0.15">
      <c r="A294" s="10">
        <v>309</v>
      </c>
      <c r="B294" s="11">
        <v>24</v>
      </c>
      <c r="C294" s="11" t="s">
        <v>385</v>
      </c>
      <c r="D294" s="11">
        <v>204</v>
      </c>
      <c r="E294" s="44" t="s">
        <v>613</v>
      </c>
      <c r="F294" s="9" t="s">
        <v>404</v>
      </c>
      <c r="G294" s="10">
        <v>6</v>
      </c>
      <c r="H294" s="11" t="s">
        <v>79</v>
      </c>
      <c r="I294" s="11" t="s">
        <v>80</v>
      </c>
      <c r="J294" s="11">
        <v>34</v>
      </c>
      <c r="K294" s="11">
        <v>30</v>
      </c>
      <c r="L294" s="11"/>
      <c r="M294" s="11" t="s">
        <v>407</v>
      </c>
      <c r="N294" s="12" t="s">
        <v>407</v>
      </c>
      <c r="O294" s="476"/>
      <c r="P294" s="10" t="s">
        <v>461</v>
      </c>
      <c r="Q294" s="11" t="s">
        <v>461</v>
      </c>
      <c r="R294" s="11" t="s">
        <v>463</v>
      </c>
      <c r="S294" s="11" t="s">
        <v>461</v>
      </c>
      <c r="T294" s="11" t="s">
        <v>461</v>
      </c>
      <c r="U294" s="11" t="s">
        <v>705</v>
      </c>
      <c r="V294" s="11" t="s">
        <v>705</v>
      </c>
      <c r="W294" s="11"/>
      <c r="X294" s="11"/>
      <c r="Y294" s="11"/>
      <c r="Z294" s="11"/>
      <c r="AA294" s="11"/>
      <c r="AB294" s="11"/>
      <c r="AC294" s="11"/>
      <c r="AD294" s="11"/>
      <c r="AE294" s="8"/>
      <c r="AF294" s="12" t="s">
        <v>1279</v>
      </c>
      <c r="AG294" s="10" t="s">
        <v>461</v>
      </c>
      <c r="AH294" s="11" t="s">
        <v>461</v>
      </c>
      <c r="AI294" s="11" t="s">
        <v>461</v>
      </c>
      <c r="AJ294" s="11" t="s">
        <v>461</v>
      </c>
      <c r="AK294" s="11" t="s">
        <v>461</v>
      </c>
      <c r="AL294" s="11"/>
      <c r="AM294" s="11"/>
      <c r="AN294" s="11"/>
      <c r="AO294" s="11"/>
      <c r="AP294" s="11"/>
      <c r="AQ294" s="11"/>
      <c r="AR294" s="11"/>
      <c r="AS294" s="11"/>
      <c r="AT294" s="11"/>
      <c r="AU294" s="8"/>
      <c r="AV294" s="8"/>
      <c r="AW294" s="8"/>
      <c r="AX294" s="147" t="s">
        <v>1264</v>
      </c>
    </row>
    <row r="295" spans="1:50" x14ac:dyDescent="0.15">
      <c r="A295" s="10">
        <v>311</v>
      </c>
      <c r="B295" s="11">
        <v>24</v>
      </c>
      <c r="C295" s="11" t="s">
        <v>385</v>
      </c>
      <c r="D295" s="11">
        <v>204</v>
      </c>
      <c r="E295" s="44" t="s">
        <v>613</v>
      </c>
      <c r="F295" s="9" t="s">
        <v>405</v>
      </c>
      <c r="G295" s="10">
        <v>6</v>
      </c>
      <c r="H295" s="11" t="s">
        <v>79</v>
      </c>
      <c r="I295" s="11" t="s">
        <v>80</v>
      </c>
      <c r="J295" s="11">
        <v>34</v>
      </c>
      <c r="K295" s="11">
        <v>30</v>
      </c>
      <c r="L295" s="11"/>
      <c r="M295" s="11" t="s">
        <v>407</v>
      </c>
      <c r="N295" s="12" t="s">
        <v>407</v>
      </c>
      <c r="O295" s="476"/>
      <c r="P295" s="10" t="s">
        <v>461</v>
      </c>
      <c r="Q295" s="11" t="s">
        <v>461</v>
      </c>
      <c r="R295" s="11" t="s">
        <v>463</v>
      </c>
      <c r="S295" s="11" t="s">
        <v>461</v>
      </c>
      <c r="T295" s="11" t="s">
        <v>461</v>
      </c>
      <c r="U295" s="11" t="s">
        <v>705</v>
      </c>
      <c r="V295" s="11" t="s">
        <v>705</v>
      </c>
      <c r="W295" s="11"/>
      <c r="X295" s="11"/>
      <c r="Y295" s="11"/>
      <c r="Z295" s="11"/>
      <c r="AA295" s="11"/>
      <c r="AB295" s="11"/>
      <c r="AC295" s="11"/>
      <c r="AD295" s="11"/>
      <c r="AE295" s="8"/>
      <c r="AF295" s="12" t="s">
        <v>1279</v>
      </c>
      <c r="AG295" s="10" t="s">
        <v>461</v>
      </c>
      <c r="AH295" s="11" t="s">
        <v>461</v>
      </c>
      <c r="AI295" s="11" t="s">
        <v>461</v>
      </c>
      <c r="AJ295" s="11" t="s">
        <v>461</v>
      </c>
      <c r="AK295" s="11" t="s">
        <v>461</v>
      </c>
      <c r="AL295" s="11"/>
      <c r="AM295" s="11"/>
      <c r="AN295" s="11"/>
      <c r="AO295" s="11"/>
      <c r="AP295" s="11"/>
      <c r="AQ295" s="11"/>
      <c r="AR295" s="11"/>
      <c r="AS295" s="11"/>
      <c r="AT295" s="11"/>
      <c r="AU295" s="8"/>
      <c r="AV295" s="8"/>
      <c r="AW295" s="8"/>
      <c r="AX295" s="147" t="s">
        <v>1264</v>
      </c>
    </row>
    <row r="296" spans="1:50" x14ac:dyDescent="0.15">
      <c r="A296" s="10">
        <v>312</v>
      </c>
      <c r="B296" s="11">
        <v>24</v>
      </c>
      <c r="C296" s="11" t="s">
        <v>385</v>
      </c>
      <c r="D296" s="11">
        <v>204</v>
      </c>
      <c r="E296" s="44" t="s">
        <v>614</v>
      </c>
      <c r="F296" s="9" t="s">
        <v>406</v>
      </c>
      <c r="G296" s="10">
        <v>5</v>
      </c>
      <c r="H296" s="11" t="s">
        <v>89</v>
      </c>
      <c r="I296" s="11" t="s">
        <v>86</v>
      </c>
      <c r="J296" s="11">
        <v>34</v>
      </c>
      <c r="K296" s="11">
        <v>35</v>
      </c>
      <c r="L296" s="11"/>
      <c r="M296" s="11" t="s">
        <v>407</v>
      </c>
      <c r="N296" s="12" t="s">
        <v>407</v>
      </c>
      <c r="O296" s="476"/>
      <c r="P296" s="10" t="s">
        <v>461</v>
      </c>
      <c r="Q296" s="11" t="s">
        <v>461</v>
      </c>
      <c r="R296" s="11" t="s">
        <v>463</v>
      </c>
      <c r="S296" s="11" t="s">
        <v>461</v>
      </c>
      <c r="T296" s="11" t="s">
        <v>461</v>
      </c>
      <c r="U296" s="11" t="s">
        <v>705</v>
      </c>
      <c r="V296" s="11" t="s">
        <v>705</v>
      </c>
      <c r="W296" s="11"/>
      <c r="X296" s="11"/>
      <c r="Y296" s="11"/>
      <c r="Z296" s="11"/>
      <c r="AA296" s="11"/>
      <c r="AB296" s="11"/>
      <c r="AC296" s="11"/>
      <c r="AD296" s="11"/>
      <c r="AE296" s="8"/>
      <c r="AF296" s="12" t="s">
        <v>1279</v>
      </c>
      <c r="AG296" s="10" t="s">
        <v>461</v>
      </c>
      <c r="AH296" s="11" t="s">
        <v>461</v>
      </c>
      <c r="AI296" s="11" t="s">
        <v>461</v>
      </c>
      <c r="AJ296" s="11" t="s">
        <v>461</v>
      </c>
      <c r="AK296" s="11" t="s">
        <v>461</v>
      </c>
      <c r="AL296" s="11"/>
      <c r="AM296" s="11"/>
      <c r="AN296" s="11"/>
      <c r="AO296" s="11"/>
      <c r="AP296" s="11"/>
      <c r="AQ296" s="11"/>
      <c r="AR296" s="11"/>
      <c r="AS296" s="11"/>
      <c r="AT296" s="11"/>
      <c r="AU296" s="8"/>
      <c r="AV296" s="8"/>
      <c r="AW296" s="8"/>
      <c r="AX296" s="147" t="s">
        <v>1264</v>
      </c>
    </row>
    <row r="297" spans="1:50" x14ac:dyDescent="0.15">
      <c r="A297" s="10">
        <v>313</v>
      </c>
      <c r="B297" s="11">
        <v>24</v>
      </c>
      <c r="C297" s="11" t="s">
        <v>385</v>
      </c>
      <c r="D297" s="11">
        <v>204</v>
      </c>
      <c r="E297" s="44" t="s">
        <v>614</v>
      </c>
      <c r="F297" s="9" t="s">
        <v>408</v>
      </c>
      <c r="G297" s="10">
        <v>5</v>
      </c>
      <c r="H297" s="11" t="s">
        <v>89</v>
      </c>
      <c r="I297" s="11" t="s">
        <v>101</v>
      </c>
      <c r="J297" s="11">
        <v>34</v>
      </c>
      <c r="K297" s="11">
        <v>40</v>
      </c>
      <c r="L297" s="11"/>
      <c r="M297" s="11" t="s">
        <v>407</v>
      </c>
      <c r="N297" s="12" t="s">
        <v>407</v>
      </c>
      <c r="O297" s="476"/>
      <c r="P297" s="10" t="s">
        <v>461</v>
      </c>
      <c r="Q297" s="11" t="s">
        <v>461</v>
      </c>
      <c r="R297" s="11" t="s">
        <v>463</v>
      </c>
      <c r="S297" s="11" t="s">
        <v>461</v>
      </c>
      <c r="T297" s="11" t="s">
        <v>461</v>
      </c>
      <c r="U297" s="11" t="s">
        <v>705</v>
      </c>
      <c r="V297" s="11" t="s">
        <v>705</v>
      </c>
      <c r="W297" s="11"/>
      <c r="X297" s="11"/>
      <c r="Y297" s="11"/>
      <c r="Z297" s="11"/>
      <c r="AA297" s="11"/>
      <c r="AB297" s="11"/>
      <c r="AC297" s="11"/>
      <c r="AD297" s="11"/>
      <c r="AE297" s="8"/>
      <c r="AF297" s="12" t="s">
        <v>1279</v>
      </c>
      <c r="AG297" s="10" t="s">
        <v>461</v>
      </c>
      <c r="AH297" s="11" t="s">
        <v>461</v>
      </c>
      <c r="AI297" s="11" t="s">
        <v>461</v>
      </c>
      <c r="AJ297" s="11" t="s">
        <v>461</v>
      </c>
      <c r="AK297" s="11" t="s">
        <v>461</v>
      </c>
      <c r="AL297" s="11"/>
      <c r="AM297" s="11"/>
      <c r="AN297" s="11"/>
      <c r="AO297" s="11"/>
      <c r="AP297" s="11"/>
      <c r="AQ297" s="11"/>
      <c r="AR297" s="11"/>
      <c r="AS297" s="11"/>
      <c r="AT297" s="11"/>
      <c r="AU297" s="8"/>
      <c r="AV297" s="8"/>
      <c r="AW297" s="8"/>
      <c r="AX297" s="147" t="s">
        <v>1264</v>
      </c>
    </row>
    <row r="298" spans="1:50" x14ac:dyDescent="0.15">
      <c r="A298" s="10">
        <v>278</v>
      </c>
      <c r="B298" s="11">
        <v>24</v>
      </c>
      <c r="C298" s="11" t="s">
        <v>385</v>
      </c>
      <c r="D298" s="11">
        <v>205</v>
      </c>
      <c r="E298" s="45"/>
      <c r="F298" s="9" t="s">
        <v>409</v>
      </c>
      <c r="G298" s="10">
        <v>6</v>
      </c>
      <c r="H298" s="11" t="s">
        <v>79</v>
      </c>
      <c r="I298" s="11" t="s">
        <v>80</v>
      </c>
      <c r="J298" s="11">
        <v>34</v>
      </c>
      <c r="K298" s="11">
        <v>30</v>
      </c>
      <c r="L298" s="11"/>
      <c r="M298" s="11" t="s">
        <v>625</v>
      </c>
      <c r="N298" s="12" t="s">
        <v>625</v>
      </c>
      <c r="O298" s="476"/>
      <c r="P298" s="10" t="s">
        <v>461</v>
      </c>
      <c r="Q298" s="11" t="s">
        <v>461</v>
      </c>
      <c r="R298" s="11" t="s">
        <v>461</v>
      </c>
      <c r="S298" s="11" t="s">
        <v>461</v>
      </c>
      <c r="T298" s="11" t="s">
        <v>461</v>
      </c>
      <c r="U298" s="11" t="s">
        <v>705</v>
      </c>
      <c r="V298" s="11" t="s">
        <v>705</v>
      </c>
      <c r="W298" s="11"/>
      <c r="X298" s="11"/>
      <c r="Y298" s="11"/>
      <c r="Z298" s="11"/>
      <c r="AA298" s="11"/>
      <c r="AB298" s="11"/>
      <c r="AC298" s="11"/>
      <c r="AD298" s="11"/>
      <c r="AE298" s="8"/>
      <c r="AF298" s="143" t="s">
        <v>1274</v>
      </c>
      <c r="AG298" s="10" t="s">
        <v>461</v>
      </c>
      <c r="AH298" s="11" t="s">
        <v>461</v>
      </c>
      <c r="AI298" s="11" t="s">
        <v>461</v>
      </c>
      <c r="AJ298" s="11" t="s">
        <v>461</v>
      </c>
      <c r="AK298" s="11" t="s">
        <v>461</v>
      </c>
      <c r="AL298" s="11"/>
      <c r="AM298" s="11"/>
      <c r="AN298" s="11"/>
      <c r="AO298" s="11"/>
      <c r="AP298" s="11"/>
      <c r="AQ298" s="11"/>
      <c r="AR298" s="11"/>
      <c r="AS298" s="11"/>
      <c r="AT298" s="11"/>
      <c r="AU298" s="8"/>
      <c r="AV298" s="8"/>
      <c r="AW298" s="8"/>
      <c r="AX298" s="142"/>
    </row>
    <row r="299" spans="1:50" x14ac:dyDescent="0.15">
      <c r="A299" s="10">
        <v>289</v>
      </c>
      <c r="B299" s="11">
        <v>24</v>
      </c>
      <c r="C299" s="11" t="s">
        <v>385</v>
      </c>
      <c r="D299" s="11">
        <v>205</v>
      </c>
      <c r="E299" s="44" t="s">
        <v>608</v>
      </c>
      <c r="F299" s="9" t="s">
        <v>410</v>
      </c>
      <c r="G299" s="10">
        <v>6</v>
      </c>
      <c r="H299" s="11" t="s">
        <v>79</v>
      </c>
      <c r="I299" s="11" t="s">
        <v>80</v>
      </c>
      <c r="J299" s="11">
        <v>34</v>
      </c>
      <c r="K299" s="11">
        <v>40</v>
      </c>
      <c r="L299" s="11"/>
      <c r="M299" s="11" t="s">
        <v>625</v>
      </c>
      <c r="N299" s="12" t="s">
        <v>625</v>
      </c>
      <c r="O299" s="476"/>
      <c r="P299" s="10" t="s">
        <v>461</v>
      </c>
      <c r="Q299" s="11" t="s">
        <v>461</v>
      </c>
      <c r="R299" s="11" t="s">
        <v>461</v>
      </c>
      <c r="S299" s="11" t="s">
        <v>461</v>
      </c>
      <c r="T299" s="11" t="s">
        <v>461</v>
      </c>
      <c r="U299" s="11" t="s">
        <v>705</v>
      </c>
      <c r="V299" s="11" t="s">
        <v>705</v>
      </c>
      <c r="W299" s="11"/>
      <c r="X299" s="11"/>
      <c r="Y299" s="11"/>
      <c r="Z299" s="11"/>
      <c r="AA299" s="11"/>
      <c r="AB299" s="11"/>
      <c r="AC299" s="11"/>
      <c r="AD299" s="11"/>
      <c r="AE299" s="8"/>
      <c r="AF299" s="143" t="s">
        <v>1274</v>
      </c>
      <c r="AG299" s="10" t="s">
        <v>461</v>
      </c>
      <c r="AH299" s="11" t="s">
        <v>461</v>
      </c>
      <c r="AI299" s="11" t="s">
        <v>461</v>
      </c>
      <c r="AJ299" s="11" t="s">
        <v>461</v>
      </c>
      <c r="AK299" s="11" t="s">
        <v>461</v>
      </c>
      <c r="AL299" s="11"/>
      <c r="AM299" s="11"/>
      <c r="AN299" s="11"/>
      <c r="AO299" s="11"/>
      <c r="AP299" s="11"/>
      <c r="AQ299" s="11"/>
      <c r="AR299" s="11"/>
      <c r="AS299" s="11"/>
      <c r="AT299" s="11"/>
      <c r="AU299" s="8"/>
      <c r="AV299" s="8"/>
      <c r="AW299" s="8"/>
      <c r="AX299" s="142"/>
    </row>
    <row r="300" spans="1:50" x14ac:dyDescent="0.15">
      <c r="A300" s="10">
        <v>290</v>
      </c>
      <c r="B300" s="11">
        <v>24</v>
      </c>
      <c r="C300" s="11" t="s">
        <v>385</v>
      </c>
      <c r="D300" s="11">
        <v>205</v>
      </c>
      <c r="E300" s="44" t="s">
        <v>608</v>
      </c>
      <c r="F300" s="9" t="s">
        <v>411</v>
      </c>
      <c r="G300" s="10">
        <v>6</v>
      </c>
      <c r="H300" s="11" t="s">
        <v>79</v>
      </c>
      <c r="I300" s="11" t="s">
        <v>80</v>
      </c>
      <c r="J300" s="11">
        <v>34</v>
      </c>
      <c r="K300" s="11">
        <v>30</v>
      </c>
      <c r="L300" s="11"/>
      <c r="M300" s="11" t="s">
        <v>625</v>
      </c>
      <c r="N300" s="11" t="s">
        <v>625</v>
      </c>
      <c r="O300" s="476"/>
      <c r="P300" s="10" t="s">
        <v>461</v>
      </c>
      <c r="Q300" s="11" t="s">
        <v>461</v>
      </c>
      <c r="R300" s="11" t="s">
        <v>461</v>
      </c>
      <c r="S300" s="11" t="s">
        <v>461</v>
      </c>
      <c r="T300" s="11" t="s">
        <v>461</v>
      </c>
      <c r="U300" s="11" t="s">
        <v>705</v>
      </c>
      <c r="V300" s="11" t="s">
        <v>705</v>
      </c>
      <c r="W300" s="11"/>
      <c r="X300" s="11"/>
      <c r="Y300" s="11"/>
      <c r="Z300" s="11"/>
      <c r="AA300" s="11"/>
      <c r="AB300" s="11"/>
      <c r="AC300" s="11"/>
      <c r="AD300" s="11"/>
      <c r="AE300" s="8"/>
      <c r="AF300" s="143" t="s">
        <v>1274</v>
      </c>
      <c r="AG300" s="10" t="s">
        <v>461</v>
      </c>
      <c r="AH300" s="11" t="s">
        <v>461</v>
      </c>
      <c r="AI300" s="11" t="s">
        <v>461</v>
      </c>
      <c r="AJ300" s="11" t="s">
        <v>461</v>
      </c>
      <c r="AK300" s="11" t="s">
        <v>461</v>
      </c>
      <c r="AL300" s="11"/>
      <c r="AM300" s="11"/>
      <c r="AN300" s="11"/>
      <c r="AO300" s="11"/>
      <c r="AP300" s="11"/>
      <c r="AQ300" s="11"/>
      <c r="AR300" s="11"/>
      <c r="AS300" s="11"/>
      <c r="AT300" s="11"/>
      <c r="AU300" s="8"/>
      <c r="AV300" s="8"/>
      <c r="AW300" s="8"/>
      <c r="AX300" s="142"/>
    </row>
    <row r="301" spans="1:50" x14ac:dyDescent="0.15">
      <c r="A301" s="10">
        <v>280</v>
      </c>
      <c r="B301" s="11">
        <v>24</v>
      </c>
      <c r="C301" s="11" t="s">
        <v>385</v>
      </c>
      <c r="D301" s="11">
        <v>207</v>
      </c>
      <c r="E301" s="45"/>
      <c r="F301" s="50" t="s">
        <v>631</v>
      </c>
      <c r="G301" s="10">
        <v>6</v>
      </c>
      <c r="H301" s="11" t="s">
        <v>79</v>
      </c>
      <c r="I301" s="11" t="s">
        <v>146</v>
      </c>
      <c r="J301" s="11">
        <v>34</v>
      </c>
      <c r="K301" s="11">
        <v>30</v>
      </c>
      <c r="L301" s="11"/>
      <c r="M301" s="11" t="s">
        <v>412</v>
      </c>
      <c r="N301" s="11" t="s">
        <v>412</v>
      </c>
      <c r="O301" s="476"/>
      <c r="P301" s="10" t="s">
        <v>461</v>
      </c>
      <c r="Q301" s="11" t="s">
        <v>461</v>
      </c>
      <c r="R301" s="11" t="s">
        <v>463</v>
      </c>
      <c r="S301" s="11" t="s">
        <v>461</v>
      </c>
      <c r="T301" s="11" t="s">
        <v>461</v>
      </c>
      <c r="U301" s="11" t="s">
        <v>705</v>
      </c>
      <c r="V301" s="11" t="s">
        <v>705</v>
      </c>
      <c r="W301" s="11"/>
      <c r="X301" s="11"/>
      <c r="Y301" s="11"/>
      <c r="Z301" s="11"/>
      <c r="AA301" s="11"/>
      <c r="AB301" s="11"/>
      <c r="AC301" s="11"/>
      <c r="AD301" s="11"/>
      <c r="AE301" s="8"/>
      <c r="AF301" s="12" t="s">
        <v>1279</v>
      </c>
      <c r="AG301" s="10" t="s">
        <v>461</v>
      </c>
      <c r="AH301" s="11" t="s">
        <v>461</v>
      </c>
      <c r="AI301" s="11" t="s">
        <v>461</v>
      </c>
      <c r="AJ301" s="11" t="s">
        <v>461</v>
      </c>
      <c r="AK301" s="11" t="s">
        <v>461</v>
      </c>
      <c r="AL301" s="11"/>
      <c r="AM301" s="11"/>
      <c r="AN301" s="11"/>
      <c r="AO301" s="11"/>
      <c r="AP301" s="11"/>
      <c r="AQ301" s="11"/>
      <c r="AR301" s="11"/>
      <c r="AS301" s="11"/>
      <c r="AT301" s="11"/>
      <c r="AU301" s="8"/>
      <c r="AV301" s="8"/>
      <c r="AW301" s="8"/>
      <c r="AX301" s="147" t="s">
        <v>1265</v>
      </c>
    </row>
    <row r="302" spans="1:50" x14ac:dyDescent="0.15">
      <c r="A302" s="10">
        <v>281</v>
      </c>
      <c r="B302" s="11">
        <v>24</v>
      </c>
      <c r="C302" s="11" t="s">
        <v>385</v>
      </c>
      <c r="D302" s="11">
        <v>207</v>
      </c>
      <c r="E302" s="45"/>
      <c r="F302" s="49" t="s">
        <v>626</v>
      </c>
      <c r="G302" s="10">
        <v>6</v>
      </c>
      <c r="H302" s="11" t="s">
        <v>79</v>
      </c>
      <c r="I302" s="11" t="s">
        <v>146</v>
      </c>
      <c r="J302" s="11">
        <v>34</v>
      </c>
      <c r="K302" s="11">
        <v>40</v>
      </c>
      <c r="L302" s="11"/>
      <c r="M302" s="11" t="s">
        <v>412</v>
      </c>
      <c r="N302" s="11" t="s">
        <v>412</v>
      </c>
      <c r="O302" s="476"/>
      <c r="P302" s="10" t="s">
        <v>461</v>
      </c>
      <c r="Q302" s="11" t="s">
        <v>461</v>
      </c>
      <c r="R302" s="11" t="s">
        <v>463</v>
      </c>
      <c r="S302" s="11" t="s">
        <v>461</v>
      </c>
      <c r="T302" s="11" t="s">
        <v>461</v>
      </c>
      <c r="U302" s="11" t="s">
        <v>705</v>
      </c>
      <c r="V302" s="11" t="s">
        <v>705</v>
      </c>
      <c r="W302" s="11"/>
      <c r="X302" s="11"/>
      <c r="Y302" s="11"/>
      <c r="Z302" s="11"/>
      <c r="AA302" s="11"/>
      <c r="AB302" s="11"/>
      <c r="AC302" s="11"/>
      <c r="AD302" s="11"/>
      <c r="AE302" s="8"/>
      <c r="AF302" s="12" t="s">
        <v>1279</v>
      </c>
      <c r="AG302" s="10" t="s">
        <v>461</v>
      </c>
      <c r="AH302" s="11" t="s">
        <v>461</v>
      </c>
      <c r="AI302" s="11" t="s">
        <v>461</v>
      </c>
      <c r="AJ302" s="11" t="s">
        <v>461</v>
      </c>
      <c r="AK302" s="11" t="s">
        <v>461</v>
      </c>
      <c r="AL302" s="11"/>
      <c r="AM302" s="11"/>
      <c r="AN302" s="11"/>
      <c r="AO302" s="11"/>
      <c r="AP302" s="11"/>
      <c r="AQ302" s="11"/>
      <c r="AR302" s="11"/>
      <c r="AS302" s="11"/>
      <c r="AT302" s="11"/>
      <c r="AU302" s="8"/>
      <c r="AV302" s="8"/>
      <c r="AW302" s="8"/>
      <c r="AX302" s="147" t="s">
        <v>1265</v>
      </c>
    </row>
    <row r="303" spans="1:50" x14ac:dyDescent="0.15">
      <c r="A303" s="10">
        <v>282</v>
      </c>
      <c r="B303" s="11">
        <v>24</v>
      </c>
      <c r="C303" s="11" t="s">
        <v>385</v>
      </c>
      <c r="D303" s="11">
        <v>207</v>
      </c>
      <c r="E303" s="45"/>
      <c r="F303" s="49" t="s">
        <v>627</v>
      </c>
      <c r="G303" s="10">
        <v>6</v>
      </c>
      <c r="H303" s="11" t="s">
        <v>79</v>
      </c>
      <c r="I303" s="11" t="s">
        <v>146</v>
      </c>
      <c r="J303" s="11">
        <v>34</v>
      </c>
      <c r="K303" s="11">
        <v>50</v>
      </c>
      <c r="L303" s="11"/>
      <c r="M303" s="11" t="s">
        <v>412</v>
      </c>
      <c r="N303" s="12" t="s">
        <v>412</v>
      </c>
      <c r="O303" s="476"/>
      <c r="P303" s="10" t="s">
        <v>461</v>
      </c>
      <c r="Q303" s="11" t="s">
        <v>461</v>
      </c>
      <c r="R303" s="11" t="s">
        <v>463</v>
      </c>
      <c r="S303" s="11" t="s">
        <v>461</v>
      </c>
      <c r="T303" s="11" t="s">
        <v>461</v>
      </c>
      <c r="U303" s="11" t="s">
        <v>705</v>
      </c>
      <c r="V303" s="11" t="s">
        <v>705</v>
      </c>
      <c r="W303" s="11"/>
      <c r="X303" s="11"/>
      <c r="Y303" s="11"/>
      <c r="Z303" s="11"/>
      <c r="AA303" s="11"/>
      <c r="AB303" s="11"/>
      <c r="AC303" s="11"/>
      <c r="AD303" s="11"/>
      <c r="AE303" s="8"/>
      <c r="AF303" s="12" t="s">
        <v>1279</v>
      </c>
      <c r="AG303" s="10" t="s">
        <v>461</v>
      </c>
      <c r="AH303" s="11" t="s">
        <v>461</v>
      </c>
      <c r="AI303" s="11" t="s">
        <v>461</v>
      </c>
      <c r="AJ303" s="11" t="s">
        <v>461</v>
      </c>
      <c r="AK303" s="11" t="s">
        <v>461</v>
      </c>
      <c r="AL303" s="11"/>
      <c r="AM303" s="11"/>
      <c r="AN303" s="11"/>
      <c r="AO303" s="11"/>
      <c r="AP303" s="11"/>
      <c r="AQ303" s="11"/>
      <c r="AR303" s="11"/>
      <c r="AS303" s="11"/>
      <c r="AT303" s="11"/>
      <c r="AU303" s="8"/>
      <c r="AV303" s="8"/>
      <c r="AW303" s="8"/>
      <c r="AX303" s="147" t="s">
        <v>1265</v>
      </c>
    </row>
    <row r="304" spans="1:50" x14ac:dyDescent="0.15">
      <c r="A304" s="10">
        <v>283</v>
      </c>
      <c r="B304" s="11">
        <v>24</v>
      </c>
      <c r="C304" s="11" t="s">
        <v>385</v>
      </c>
      <c r="D304" s="11">
        <v>208</v>
      </c>
      <c r="E304" s="45"/>
      <c r="F304" s="9" t="s">
        <v>413</v>
      </c>
      <c r="G304" s="10">
        <v>5</v>
      </c>
      <c r="H304" s="11" t="s">
        <v>89</v>
      </c>
      <c r="I304" s="11" t="s">
        <v>101</v>
      </c>
      <c r="J304" s="11">
        <v>34</v>
      </c>
      <c r="K304" s="11">
        <v>40</v>
      </c>
      <c r="L304" s="11"/>
      <c r="M304" s="8"/>
      <c r="N304" s="12" t="s">
        <v>414</v>
      </c>
      <c r="O304" s="476"/>
      <c r="P304" s="10" t="s">
        <v>461</v>
      </c>
      <c r="Q304" s="11" t="s">
        <v>461</v>
      </c>
      <c r="R304" s="11" t="s">
        <v>461</v>
      </c>
      <c r="S304" s="11" t="s">
        <v>461</v>
      </c>
      <c r="T304" s="11" t="s">
        <v>461</v>
      </c>
      <c r="U304" s="11" t="s">
        <v>705</v>
      </c>
      <c r="V304" s="11" t="s">
        <v>705</v>
      </c>
      <c r="W304" s="82" t="s">
        <v>696</v>
      </c>
      <c r="X304" s="11"/>
      <c r="Y304" s="11"/>
      <c r="Z304" s="11"/>
      <c r="AA304" s="11"/>
      <c r="AB304" s="11"/>
      <c r="AC304" s="11"/>
      <c r="AD304" s="11"/>
      <c r="AE304" s="8"/>
      <c r="AF304" s="143" t="s">
        <v>1273</v>
      </c>
      <c r="AG304" s="10" t="s">
        <v>461</v>
      </c>
      <c r="AH304" s="11" t="s">
        <v>461</v>
      </c>
      <c r="AI304" s="11" t="s">
        <v>461</v>
      </c>
      <c r="AJ304" s="11" t="s">
        <v>461</v>
      </c>
      <c r="AK304" s="11" t="s">
        <v>461</v>
      </c>
      <c r="AL304" s="11"/>
      <c r="AM304" s="11"/>
      <c r="AN304" s="11"/>
      <c r="AO304" s="11"/>
      <c r="AP304" s="11"/>
      <c r="AQ304" s="11"/>
      <c r="AR304" s="11"/>
      <c r="AS304" s="11"/>
      <c r="AT304" s="11"/>
      <c r="AU304" s="8"/>
      <c r="AV304" s="8"/>
      <c r="AW304" s="8"/>
      <c r="AX304" s="147" t="s">
        <v>1264</v>
      </c>
    </row>
    <row r="305" spans="1:50" x14ac:dyDescent="0.15">
      <c r="A305" s="10">
        <v>284</v>
      </c>
      <c r="B305" s="11">
        <v>24</v>
      </c>
      <c r="C305" s="11" t="s">
        <v>385</v>
      </c>
      <c r="D305" s="11">
        <v>209</v>
      </c>
      <c r="E305" s="45"/>
      <c r="F305" s="9" t="s">
        <v>415</v>
      </c>
      <c r="G305" s="10">
        <v>6</v>
      </c>
      <c r="H305" s="11" t="s">
        <v>79</v>
      </c>
      <c r="I305" s="11" t="s">
        <v>146</v>
      </c>
      <c r="J305" s="11">
        <v>34</v>
      </c>
      <c r="K305" s="11">
        <v>25</v>
      </c>
      <c r="L305" s="11"/>
      <c r="M305" s="8"/>
      <c r="N305" s="9"/>
      <c r="O305" s="475"/>
      <c r="P305" s="10" t="s">
        <v>461</v>
      </c>
      <c r="Q305" s="11" t="s">
        <v>461</v>
      </c>
      <c r="R305" s="11" t="s">
        <v>461</v>
      </c>
      <c r="S305" s="11" t="s">
        <v>461</v>
      </c>
      <c r="T305" s="11" t="s">
        <v>461</v>
      </c>
      <c r="U305" s="11" t="s">
        <v>705</v>
      </c>
      <c r="V305" s="11" t="s">
        <v>705</v>
      </c>
      <c r="W305" s="11"/>
      <c r="X305" s="11"/>
      <c r="Y305" s="11"/>
      <c r="Z305" s="11"/>
      <c r="AA305" s="11"/>
      <c r="AB305" s="11"/>
      <c r="AC305" s="11"/>
      <c r="AD305" s="11"/>
      <c r="AE305" s="8"/>
      <c r="AF305" s="143" t="s">
        <v>1274</v>
      </c>
      <c r="AG305" s="10" t="s">
        <v>461</v>
      </c>
      <c r="AH305" s="11" t="s">
        <v>461</v>
      </c>
      <c r="AI305" s="11" t="s">
        <v>461</v>
      </c>
      <c r="AJ305" s="11" t="s">
        <v>461</v>
      </c>
      <c r="AK305" s="11" t="s">
        <v>461</v>
      </c>
      <c r="AL305" s="11"/>
      <c r="AM305" s="11"/>
      <c r="AN305" s="11"/>
      <c r="AO305" s="11"/>
      <c r="AP305" s="11"/>
      <c r="AQ305" s="11"/>
      <c r="AR305" s="11"/>
      <c r="AS305" s="11"/>
      <c r="AT305" s="11"/>
      <c r="AU305" s="8"/>
      <c r="AV305" s="8"/>
      <c r="AW305" s="8"/>
      <c r="AX305" s="147" t="s">
        <v>1263</v>
      </c>
    </row>
    <row r="306" spans="1:50" x14ac:dyDescent="0.15">
      <c r="A306" s="10">
        <v>285</v>
      </c>
      <c r="B306" s="11">
        <v>24</v>
      </c>
      <c r="C306" s="11" t="s">
        <v>385</v>
      </c>
      <c r="D306" s="11">
        <v>210</v>
      </c>
      <c r="E306" s="45"/>
      <c r="F306" s="9" t="s">
        <v>416</v>
      </c>
      <c r="G306" s="10">
        <v>6</v>
      </c>
      <c r="H306" s="11" t="s">
        <v>79</v>
      </c>
      <c r="I306" s="11" t="s">
        <v>146</v>
      </c>
      <c r="J306" s="11">
        <v>34</v>
      </c>
      <c r="K306" s="11">
        <v>40</v>
      </c>
      <c r="L306" s="11"/>
      <c r="M306" s="8"/>
      <c r="N306" s="12" t="s">
        <v>417</v>
      </c>
      <c r="O306" s="476"/>
      <c r="P306" s="10" t="s">
        <v>461</v>
      </c>
      <c r="Q306" s="11" t="s">
        <v>461</v>
      </c>
      <c r="R306" s="11" t="s">
        <v>463</v>
      </c>
      <c r="S306" s="11" t="s">
        <v>461</v>
      </c>
      <c r="T306" s="11" t="s">
        <v>461</v>
      </c>
      <c r="U306" s="11" t="s">
        <v>705</v>
      </c>
      <c r="V306" s="11" t="s">
        <v>705</v>
      </c>
      <c r="W306" s="82" t="s">
        <v>696</v>
      </c>
      <c r="X306" s="11"/>
      <c r="Y306" s="11"/>
      <c r="Z306" s="11"/>
      <c r="AA306" s="11"/>
      <c r="AB306" s="11"/>
      <c r="AC306" s="11"/>
      <c r="AD306" s="11"/>
      <c r="AE306" s="8"/>
      <c r="AF306" s="12" t="s">
        <v>1279</v>
      </c>
      <c r="AG306" s="10" t="s">
        <v>461</v>
      </c>
      <c r="AH306" s="11" t="s">
        <v>461</v>
      </c>
      <c r="AI306" s="11" t="s">
        <v>461</v>
      </c>
      <c r="AJ306" s="11" t="s">
        <v>461</v>
      </c>
      <c r="AK306" s="11" t="s">
        <v>461</v>
      </c>
      <c r="AL306" s="11"/>
      <c r="AM306" s="11"/>
      <c r="AN306" s="11"/>
      <c r="AO306" s="11"/>
      <c r="AP306" s="11"/>
      <c r="AQ306" s="11"/>
      <c r="AR306" s="11"/>
      <c r="AS306" s="11"/>
      <c r="AT306" s="11"/>
      <c r="AU306" s="8"/>
      <c r="AV306" s="8"/>
      <c r="AW306" s="8"/>
      <c r="AX306" s="147" t="s">
        <v>1264</v>
      </c>
    </row>
    <row r="307" spans="1:50" x14ac:dyDescent="0.15">
      <c r="A307" s="10">
        <v>301</v>
      </c>
      <c r="B307" s="11">
        <v>24</v>
      </c>
      <c r="C307" s="11" t="s">
        <v>385</v>
      </c>
      <c r="D307" s="11">
        <v>210</v>
      </c>
      <c r="E307" s="44" t="s">
        <v>611</v>
      </c>
      <c r="F307" s="9" t="s">
        <v>418</v>
      </c>
      <c r="G307" s="10">
        <v>6</v>
      </c>
      <c r="H307" s="11" t="s">
        <v>89</v>
      </c>
      <c r="I307" s="11" t="s">
        <v>101</v>
      </c>
      <c r="J307" s="11">
        <v>34</v>
      </c>
      <c r="K307" s="11">
        <v>40</v>
      </c>
      <c r="L307" s="11"/>
      <c r="M307" s="8"/>
      <c r="N307" s="12" t="s">
        <v>417</v>
      </c>
      <c r="O307" s="476"/>
      <c r="P307" s="10" t="s">
        <v>461</v>
      </c>
      <c r="Q307" s="11" t="s">
        <v>461</v>
      </c>
      <c r="R307" s="11" t="s">
        <v>463</v>
      </c>
      <c r="S307" s="11" t="s">
        <v>461</v>
      </c>
      <c r="T307" s="11" t="s">
        <v>461</v>
      </c>
      <c r="U307" s="11" t="s">
        <v>705</v>
      </c>
      <c r="V307" s="11" t="s">
        <v>705</v>
      </c>
      <c r="W307" s="82" t="s">
        <v>696</v>
      </c>
      <c r="X307" s="11"/>
      <c r="Y307" s="11"/>
      <c r="Z307" s="11"/>
      <c r="AA307" s="11"/>
      <c r="AB307" s="11"/>
      <c r="AC307" s="11"/>
      <c r="AD307" s="11"/>
      <c r="AE307" s="8"/>
      <c r="AF307" s="12" t="s">
        <v>1279</v>
      </c>
      <c r="AG307" s="10" t="s">
        <v>461</v>
      </c>
      <c r="AH307" s="11" t="s">
        <v>461</v>
      </c>
      <c r="AI307" s="11" t="s">
        <v>461</v>
      </c>
      <c r="AJ307" s="11" t="s">
        <v>461</v>
      </c>
      <c r="AK307" s="11" t="s">
        <v>461</v>
      </c>
      <c r="AL307" s="11"/>
      <c r="AM307" s="11"/>
      <c r="AN307" s="11"/>
      <c r="AO307" s="11"/>
      <c r="AP307" s="11"/>
      <c r="AQ307" s="11"/>
      <c r="AR307" s="11"/>
      <c r="AS307" s="11"/>
      <c r="AT307" s="11"/>
      <c r="AU307" s="8"/>
      <c r="AV307" s="8"/>
      <c r="AW307" s="8"/>
      <c r="AX307" s="147" t="s">
        <v>1264</v>
      </c>
    </row>
    <row r="308" spans="1:50" x14ac:dyDescent="0.15">
      <c r="A308" s="10">
        <v>286</v>
      </c>
      <c r="B308" s="11">
        <v>24</v>
      </c>
      <c r="C308" s="11" t="s">
        <v>385</v>
      </c>
      <c r="D308" s="11">
        <v>211</v>
      </c>
      <c r="E308" s="45"/>
      <c r="F308" s="9" t="s">
        <v>419</v>
      </c>
      <c r="G308" s="10">
        <v>6</v>
      </c>
      <c r="H308" s="11" t="s">
        <v>79</v>
      </c>
      <c r="I308" s="11" t="s">
        <v>110</v>
      </c>
      <c r="J308" s="11">
        <v>34</v>
      </c>
      <c r="K308" s="11">
        <v>30</v>
      </c>
      <c r="L308" s="11"/>
      <c r="M308" s="8"/>
      <c r="N308" s="9"/>
      <c r="O308" s="475"/>
      <c r="P308" s="10" t="s">
        <v>461</v>
      </c>
      <c r="Q308" s="11" t="s">
        <v>461</v>
      </c>
      <c r="R308" s="11" t="s">
        <v>461</v>
      </c>
      <c r="S308" s="11" t="s">
        <v>461</v>
      </c>
      <c r="T308" s="11" t="s">
        <v>461</v>
      </c>
      <c r="U308" s="11" t="s">
        <v>705</v>
      </c>
      <c r="V308" s="11" t="s">
        <v>705</v>
      </c>
      <c r="W308" s="11"/>
      <c r="X308" s="11"/>
      <c r="Y308" s="11"/>
      <c r="Z308" s="11"/>
      <c r="AA308" s="11"/>
      <c r="AB308" s="11"/>
      <c r="AC308" s="11"/>
      <c r="AD308" s="11"/>
      <c r="AE308" s="8"/>
      <c r="AF308" s="12" t="s">
        <v>1275</v>
      </c>
      <c r="AG308" s="10" t="s">
        <v>461</v>
      </c>
      <c r="AH308" s="11" t="s">
        <v>461</v>
      </c>
      <c r="AI308" s="11" t="s">
        <v>461</v>
      </c>
      <c r="AJ308" s="11" t="s">
        <v>461</v>
      </c>
      <c r="AK308" s="11" t="s">
        <v>461</v>
      </c>
      <c r="AL308" s="11"/>
      <c r="AM308" s="11"/>
      <c r="AN308" s="11"/>
      <c r="AO308" s="11"/>
      <c r="AP308" s="11"/>
      <c r="AQ308" s="11"/>
      <c r="AR308" s="11"/>
      <c r="AS308" s="11"/>
      <c r="AT308" s="11"/>
      <c r="AU308" s="8"/>
      <c r="AV308" s="8"/>
      <c r="AW308" s="8"/>
      <c r="AX308" s="147" t="s">
        <v>1263</v>
      </c>
    </row>
    <row r="309" spans="1:50" x14ac:dyDescent="0.15">
      <c r="A309" s="10">
        <v>287</v>
      </c>
      <c r="B309" s="11">
        <v>24</v>
      </c>
      <c r="C309" s="11" t="s">
        <v>385</v>
      </c>
      <c r="D309" s="11">
        <v>212</v>
      </c>
      <c r="E309" s="45"/>
      <c r="F309" s="9" t="s">
        <v>420</v>
      </c>
      <c r="G309" s="10">
        <v>7</v>
      </c>
      <c r="H309" s="11" t="s">
        <v>79</v>
      </c>
      <c r="I309" s="11" t="s">
        <v>146</v>
      </c>
      <c r="J309" s="11">
        <v>34</v>
      </c>
      <c r="K309" s="11">
        <v>25</v>
      </c>
      <c r="L309" s="11"/>
      <c r="M309" s="8"/>
      <c r="N309" s="9"/>
      <c r="O309" s="475"/>
      <c r="P309" s="10" t="s">
        <v>461</v>
      </c>
      <c r="Q309" s="11" t="s">
        <v>461</v>
      </c>
      <c r="R309" s="11" t="s">
        <v>461</v>
      </c>
      <c r="S309" s="11" t="s">
        <v>461</v>
      </c>
      <c r="T309" s="11" t="s">
        <v>461</v>
      </c>
      <c r="U309" s="11" t="s">
        <v>705</v>
      </c>
      <c r="V309" s="11" t="s">
        <v>705</v>
      </c>
      <c r="W309" s="11"/>
      <c r="X309" s="11"/>
      <c r="Y309" s="11"/>
      <c r="Z309" s="11"/>
      <c r="AA309" s="11"/>
      <c r="AB309" s="11"/>
      <c r="AC309" s="11"/>
      <c r="AD309" s="11"/>
      <c r="AE309" s="8"/>
      <c r="AF309" s="12" t="s">
        <v>1275</v>
      </c>
      <c r="AG309" s="10" t="s">
        <v>461</v>
      </c>
      <c r="AH309" s="11" t="s">
        <v>461</v>
      </c>
      <c r="AI309" s="11" t="s">
        <v>461</v>
      </c>
      <c r="AJ309" s="11" t="s">
        <v>461</v>
      </c>
      <c r="AK309" s="11" t="s">
        <v>461</v>
      </c>
      <c r="AL309" s="11"/>
      <c r="AM309" s="11"/>
      <c r="AN309" s="11"/>
      <c r="AO309" s="11"/>
      <c r="AP309" s="11"/>
      <c r="AQ309" s="11"/>
      <c r="AR309" s="11"/>
      <c r="AS309" s="11"/>
      <c r="AT309" s="11"/>
      <c r="AU309" s="8"/>
      <c r="AV309" s="8"/>
      <c r="AW309" s="8"/>
      <c r="AX309" s="147" t="s">
        <v>1266</v>
      </c>
    </row>
    <row r="310" spans="1:50" x14ac:dyDescent="0.15">
      <c r="A310" s="10">
        <v>343</v>
      </c>
      <c r="B310" s="11">
        <v>24</v>
      </c>
      <c r="C310" s="11" t="s">
        <v>385</v>
      </c>
      <c r="D310" s="11">
        <v>212</v>
      </c>
      <c r="E310" s="44" t="s">
        <v>621</v>
      </c>
      <c r="F310" s="9" t="s">
        <v>421</v>
      </c>
      <c r="G310" s="10">
        <v>7</v>
      </c>
      <c r="H310" s="11" t="s">
        <v>89</v>
      </c>
      <c r="I310" s="11" t="s">
        <v>80</v>
      </c>
      <c r="J310" s="11">
        <v>34</v>
      </c>
      <c r="K310" s="11">
        <v>30</v>
      </c>
      <c r="L310" s="11"/>
      <c r="M310" s="8"/>
      <c r="N310" s="9"/>
      <c r="O310" s="475"/>
      <c r="P310" s="10" t="s">
        <v>461</v>
      </c>
      <c r="Q310" s="11" t="s">
        <v>461</v>
      </c>
      <c r="R310" s="11" t="s">
        <v>461</v>
      </c>
      <c r="S310" s="11" t="s">
        <v>461</v>
      </c>
      <c r="T310" s="11" t="s">
        <v>461</v>
      </c>
      <c r="U310" s="11" t="s">
        <v>705</v>
      </c>
      <c r="V310" s="11" t="s">
        <v>705</v>
      </c>
      <c r="W310" s="11"/>
      <c r="X310" s="11"/>
      <c r="Y310" s="11"/>
      <c r="Z310" s="11"/>
      <c r="AA310" s="11"/>
      <c r="AB310" s="11"/>
      <c r="AC310" s="11"/>
      <c r="AD310" s="11"/>
      <c r="AE310" s="8"/>
      <c r="AF310" s="12" t="s">
        <v>1275</v>
      </c>
      <c r="AG310" s="10" t="s">
        <v>461</v>
      </c>
      <c r="AH310" s="11" t="s">
        <v>461</v>
      </c>
      <c r="AI310" s="11" t="s">
        <v>461</v>
      </c>
      <c r="AJ310" s="11" t="s">
        <v>461</v>
      </c>
      <c r="AK310" s="11" t="s">
        <v>461</v>
      </c>
      <c r="AL310" s="11"/>
      <c r="AM310" s="11"/>
      <c r="AN310" s="11"/>
      <c r="AO310" s="11"/>
      <c r="AP310" s="11"/>
      <c r="AQ310" s="11"/>
      <c r="AR310" s="11"/>
      <c r="AS310" s="11"/>
      <c r="AT310" s="11"/>
      <c r="AU310" s="8"/>
      <c r="AV310" s="8"/>
      <c r="AW310" s="8"/>
      <c r="AX310" s="147" t="s">
        <v>1266</v>
      </c>
    </row>
    <row r="311" spans="1:50" x14ac:dyDescent="0.15">
      <c r="A311" s="10">
        <v>292</v>
      </c>
      <c r="B311" s="11">
        <v>24</v>
      </c>
      <c r="C311" s="11" t="s">
        <v>385</v>
      </c>
      <c r="D311" s="11">
        <v>214</v>
      </c>
      <c r="E311" s="44" t="s">
        <v>609</v>
      </c>
      <c r="F311" s="9" t="s">
        <v>422</v>
      </c>
      <c r="G311" s="10">
        <v>5</v>
      </c>
      <c r="H311" s="11" t="s">
        <v>79</v>
      </c>
      <c r="I311" s="11" t="s">
        <v>146</v>
      </c>
      <c r="J311" s="11">
        <v>34</v>
      </c>
      <c r="K311" s="11">
        <v>50</v>
      </c>
      <c r="L311" s="11"/>
      <c r="M311" s="8"/>
      <c r="N311" s="9"/>
      <c r="O311" s="475"/>
      <c r="P311" s="10" t="s">
        <v>461</v>
      </c>
      <c r="Q311" s="11" t="s">
        <v>461</v>
      </c>
      <c r="R311" s="11" t="s">
        <v>461</v>
      </c>
      <c r="S311" s="11" t="s">
        <v>461</v>
      </c>
      <c r="T311" s="11" t="s">
        <v>461</v>
      </c>
      <c r="U311" s="11" t="s">
        <v>705</v>
      </c>
      <c r="V311" s="11" t="s">
        <v>705</v>
      </c>
      <c r="W311" s="11"/>
      <c r="X311" s="11"/>
      <c r="Y311" s="11"/>
      <c r="Z311" s="11"/>
      <c r="AA311" s="11"/>
      <c r="AB311" s="11"/>
      <c r="AC311" s="11"/>
      <c r="AD311" s="11"/>
      <c r="AE311" s="8"/>
      <c r="AF311" s="12" t="s">
        <v>1275</v>
      </c>
      <c r="AG311" s="10" t="s">
        <v>461</v>
      </c>
      <c r="AH311" s="11" t="s">
        <v>461</v>
      </c>
      <c r="AI311" s="11" t="s">
        <v>461</v>
      </c>
      <c r="AJ311" s="11" t="s">
        <v>461</v>
      </c>
      <c r="AK311" s="11" t="s">
        <v>461</v>
      </c>
      <c r="AL311" s="11"/>
      <c r="AM311" s="11"/>
      <c r="AN311" s="11"/>
      <c r="AO311" s="11"/>
      <c r="AP311" s="11"/>
      <c r="AQ311" s="11"/>
      <c r="AR311" s="11"/>
      <c r="AS311" s="11"/>
      <c r="AT311" s="11"/>
      <c r="AU311" s="8"/>
      <c r="AV311" s="8"/>
      <c r="AW311" s="8"/>
      <c r="AX311" s="147">
        <v>1</v>
      </c>
    </row>
    <row r="312" spans="1:50" x14ac:dyDescent="0.15">
      <c r="A312" s="10">
        <v>293</v>
      </c>
      <c r="B312" s="11">
        <v>24</v>
      </c>
      <c r="C312" s="11" t="s">
        <v>385</v>
      </c>
      <c r="D312" s="11">
        <v>214</v>
      </c>
      <c r="E312" s="44" t="s">
        <v>609</v>
      </c>
      <c r="F312" s="9" t="s">
        <v>423</v>
      </c>
      <c r="G312" s="10">
        <v>6</v>
      </c>
      <c r="H312" s="11" t="s">
        <v>79</v>
      </c>
      <c r="I312" s="11" t="s">
        <v>80</v>
      </c>
      <c r="J312" s="11">
        <v>34</v>
      </c>
      <c r="K312" s="11">
        <v>40</v>
      </c>
      <c r="L312" s="11"/>
      <c r="M312" s="8"/>
      <c r="N312" s="9"/>
      <c r="O312" s="475"/>
      <c r="P312" s="10" t="s">
        <v>461</v>
      </c>
      <c r="Q312" s="11" t="s">
        <v>461</v>
      </c>
      <c r="R312" s="11" t="s">
        <v>461</v>
      </c>
      <c r="S312" s="11" t="s">
        <v>461</v>
      </c>
      <c r="T312" s="11" t="s">
        <v>461</v>
      </c>
      <c r="U312" s="11" t="s">
        <v>705</v>
      </c>
      <c r="V312" s="11" t="s">
        <v>705</v>
      </c>
      <c r="W312" s="11"/>
      <c r="X312" s="11"/>
      <c r="Y312" s="11"/>
      <c r="Z312" s="11"/>
      <c r="AA312" s="11"/>
      <c r="AB312" s="11"/>
      <c r="AC312" s="11"/>
      <c r="AD312" s="11"/>
      <c r="AE312" s="8"/>
      <c r="AF312" s="12" t="s">
        <v>1275</v>
      </c>
      <c r="AG312" s="10" t="s">
        <v>461</v>
      </c>
      <c r="AH312" s="11" t="s">
        <v>461</v>
      </c>
      <c r="AI312" s="11" t="s">
        <v>461</v>
      </c>
      <c r="AJ312" s="11" t="s">
        <v>461</v>
      </c>
      <c r="AK312" s="11" t="s">
        <v>461</v>
      </c>
      <c r="AL312" s="11"/>
      <c r="AM312" s="11"/>
      <c r="AN312" s="11"/>
      <c r="AO312" s="11"/>
      <c r="AP312" s="11"/>
      <c r="AQ312" s="11"/>
      <c r="AR312" s="11"/>
      <c r="AS312" s="11"/>
      <c r="AT312" s="11"/>
      <c r="AU312" s="8"/>
      <c r="AV312" s="8"/>
      <c r="AW312" s="8"/>
      <c r="AX312" s="147">
        <v>1</v>
      </c>
    </row>
    <row r="313" spans="1:50" x14ac:dyDescent="0.15">
      <c r="A313" s="10">
        <v>294</v>
      </c>
      <c r="B313" s="11">
        <v>24</v>
      </c>
      <c r="C313" s="11" t="s">
        <v>385</v>
      </c>
      <c r="D313" s="11">
        <v>214</v>
      </c>
      <c r="E313" s="44" t="s">
        <v>609</v>
      </c>
      <c r="F313" s="9" t="s">
        <v>424</v>
      </c>
      <c r="G313" s="10">
        <v>6</v>
      </c>
      <c r="H313" s="11" t="s">
        <v>79</v>
      </c>
      <c r="I313" s="11" t="s">
        <v>146</v>
      </c>
      <c r="J313" s="11">
        <v>34</v>
      </c>
      <c r="K313" s="11">
        <v>40</v>
      </c>
      <c r="L313" s="11"/>
      <c r="M313" s="8"/>
      <c r="N313" s="9"/>
      <c r="O313" s="475"/>
      <c r="P313" s="10" t="s">
        <v>461</v>
      </c>
      <c r="Q313" s="11" t="s">
        <v>461</v>
      </c>
      <c r="R313" s="11" t="s">
        <v>461</v>
      </c>
      <c r="S313" s="11" t="s">
        <v>461</v>
      </c>
      <c r="T313" s="11" t="s">
        <v>461</v>
      </c>
      <c r="U313" s="11" t="s">
        <v>705</v>
      </c>
      <c r="V313" s="11" t="s">
        <v>705</v>
      </c>
      <c r="W313" s="11"/>
      <c r="X313" s="11"/>
      <c r="Y313" s="11"/>
      <c r="Z313" s="11"/>
      <c r="AA313" s="11"/>
      <c r="AB313" s="11"/>
      <c r="AC313" s="11"/>
      <c r="AD313" s="11"/>
      <c r="AE313" s="8"/>
      <c r="AF313" s="12" t="s">
        <v>1275</v>
      </c>
      <c r="AG313" s="10" t="s">
        <v>461</v>
      </c>
      <c r="AH313" s="11" t="s">
        <v>461</v>
      </c>
      <c r="AI313" s="11" t="s">
        <v>461</v>
      </c>
      <c r="AJ313" s="11" t="s">
        <v>461</v>
      </c>
      <c r="AK313" s="11" t="s">
        <v>461</v>
      </c>
      <c r="AL313" s="11"/>
      <c r="AM313" s="11"/>
      <c r="AN313" s="11"/>
      <c r="AO313" s="11"/>
      <c r="AP313" s="11"/>
      <c r="AQ313" s="11"/>
      <c r="AR313" s="11"/>
      <c r="AS313" s="11"/>
      <c r="AT313" s="11"/>
      <c r="AU313" s="8"/>
      <c r="AV313" s="8"/>
      <c r="AW313" s="8"/>
      <c r="AX313" s="147">
        <v>1</v>
      </c>
    </row>
    <row r="314" spans="1:50" x14ac:dyDescent="0.15">
      <c r="A314" s="10">
        <v>296</v>
      </c>
      <c r="B314" s="11">
        <v>24</v>
      </c>
      <c r="C314" s="11" t="s">
        <v>385</v>
      </c>
      <c r="D314" s="11">
        <v>214</v>
      </c>
      <c r="E314" s="44" t="s">
        <v>609</v>
      </c>
      <c r="F314" s="9" t="s">
        <v>425</v>
      </c>
      <c r="G314" s="10">
        <v>5</v>
      </c>
      <c r="H314" s="11" t="s">
        <v>79</v>
      </c>
      <c r="I314" s="11" t="s">
        <v>146</v>
      </c>
      <c r="J314" s="11">
        <v>34</v>
      </c>
      <c r="K314" s="11">
        <v>50</v>
      </c>
      <c r="L314" s="11"/>
      <c r="M314" s="8"/>
      <c r="N314" s="9"/>
      <c r="O314" s="475"/>
      <c r="P314" s="10" t="s">
        <v>461</v>
      </c>
      <c r="Q314" s="11" t="s">
        <v>461</v>
      </c>
      <c r="R314" s="11" t="s">
        <v>461</v>
      </c>
      <c r="S314" s="11" t="s">
        <v>461</v>
      </c>
      <c r="T314" s="11" t="s">
        <v>461</v>
      </c>
      <c r="U314" s="11" t="s">
        <v>705</v>
      </c>
      <c r="V314" s="11" t="s">
        <v>705</v>
      </c>
      <c r="W314" s="11"/>
      <c r="X314" s="11"/>
      <c r="Y314" s="11"/>
      <c r="Z314" s="11"/>
      <c r="AA314" s="11"/>
      <c r="AB314" s="11"/>
      <c r="AC314" s="11"/>
      <c r="AD314" s="11"/>
      <c r="AE314" s="8"/>
      <c r="AF314" s="12" t="s">
        <v>1275</v>
      </c>
      <c r="AG314" s="10" t="s">
        <v>461</v>
      </c>
      <c r="AH314" s="11" t="s">
        <v>461</v>
      </c>
      <c r="AI314" s="11" t="s">
        <v>461</v>
      </c>
      <c r="AJ314" s="11" t="s">
        <v>461</v>
      </c>
      <c r="AK314" s="11" t="s">
        <v>461</v>
      </c>
      <c r="AL314" s="11"/>
      <c r="AM314" s="11"/>
      <c r="AN314" s="11"/>
      <c r="AO314" s="11"/>
      <c r="AP314" s="11"/>
      <c r="AQ314" s="11"/>
      <c r="AR314" s="11"/>
      <c r="AS314" s="11"/>
      <c r="AT314" s="11"/>
      <c r="AU314" s="8"/>
      <c r="AV314" s="8"/>
      <c r="AW314" s="8"/>
      <c r="AX314" s="147">
        <v>1</v>
      </c>
    </row>
    <row r="315" spans="1:50" x14ac:dyDescent="0.15">
      <c r="A315" s="10">
        <v>334</v>
      </c>
      <c r="B315" s="11">
        <v>24</v>
      </c>
      <c r="C315" s="11" t="s">
        <v>385</v>
      </c>
      <c r="D315" s="11">
        <v>215</v>
      </c>
      <c r="E315" s="44" t="s">
        <v>619</v>
      </c>
      <c r="F315" s="9" t="s">
        <v>426</v>
      </c>
      <c r="G315" s="10">
        <v>6</v>
      </c>
      <c r="H315" s="11" t="s">
        <v>79</v>
      </c>
      <c r="I315" s="11" t="s">
        <v>86</v>
      </c>
      <c r="J315" s="11">
        <v>34</v>
      </c>
      <c r="K315" s="11">
        <v>25</v>
      </c>
      <c r="L315" s="11"/>
      <c r="M315" s="8"/>
      <c r="N315" s="9"/>
      <c r="O315" s="475"/>
      <c r="P315" s="10" t="s">
        <v>461</v>
      </c>
      <c r="Q315" s="11" t="s">
        <v>461</v>
      </c>
      <c r="R315" s="11" t="s">
        <v>461</v>
      </c>
      <c r="S315" s="11" t="s">
        <v>461</v>
      </c>
      <c r="T315" s="11" t="s">
        <v>461</v>
      </c>
      <c r="U315" s="11" t="s">
        <v>705</v>
      </c>
      <c r="V315" s="11" t="s">
        <v>705</v>
      </c>
      <c r="W315" s="11"/>
      <c r="X315" s="11"/>
      <c r="Y315" s="11"/>
      <c r="Z315" s="11"/>
      <c r="AA315" s="11"/>
      <c r="AB315" s="11"/>
      <c r="AC315" s="11"/>
      <c r="AD315" s="11"/>
      <c r="AE315" s="8"/>
      <c r="AF315" s="12" t="s">
        <v>1275</v>
      </c>
      <c r="AG315" s="10" t="s">
        <v>461</v>
      </c>
      <c r="AH315" s="11" t="s">
        <v>461</v>
      </c>
      <c r="AI315" s="11" t="s">
        <v>461</v>
      </c>
      <c r="AJ315" s="11" t="s">
        <v>461</v>
      </c>
      <c r="AK315" s="11" t="s">
        <v>461</v>
      </c>
      <c r="AL315" s="11"/>
      <c r="AM315" s="11"/>
      <c r="AN315" s="11"/>
      <c r="AO315" s="11"/>
      <c r="AP315" s="11"/>
      <c r="AQ315" s="11"/>
      <c r="AR315" s="11"/>
      <c r="AS315" s="11"/>
      <c r="AT315" s="11"/>
      <c r="AU315" s="8"/>
      <c r="AV315" s="8"/>
      <c r="AW315" s="8"/>
      <c r="AX315" s="147" t="s">
        <v>1263</v>
      </c>
    </row>
    <row r="316" spans="1:50" x14ac:dyDescent="0.15">
      <c r="A316" s="10">
        <v>335</v>
      </c>
      <c r="B316" s="11">
        <v>24</v>
      </c>
      <c r="C316" s="11" t="s">
        <v>385</v>
      </c>
      <c r="D316" s="11">
        <v>215</v>
      </c>
      <c r="E316" s="44" t="s">
        <v>619</v>
      </c>
      <c r="F316" s="9" t="s">
        <v>427</v>
      </c>
      <c r="G316" s="10">
        <v>6</v>
      </c>
      <c r="H316" s="11" t="s">
        <v>202</v>
      </c>
      <c r="I316" s="11" t="s">
        <v>101</v>
      </c>
      <c r="J316" s="11">
        <v>34</v>
      </c>
      <c r="K316" s="11">
        <v>25</v>
      </c>
      <c r="L316" s="11"/>
      <c r="M316" s="8"/>
      <c r="N316" s="9"/>
      <c r="O316" s="475"/>
      <c r="P316" s="10" t="s">
        <v>461</v>
      </c>
      <c r="Q316" s="11" t="s">
        <v>461</v>
      </c>
      <c r="R316" s="11" t="s">
        <v>461</v>
      </c>
      <c r="S316" s="11" t="s">
        <v>461</v>
      </c>
      <c r="T316" s="11" t="s">
        <v>461</v>
      </c>
      <c r="U316" s="11" t="s">
        <v>705</v>
      </c>
      <c r="V316" s="11" t="s">
        <v>705</v>
      </c>
      <c r="W316" s="11"/>
      <c r="X316" s="11"/>
      <c r="Y316" s="11"/>
      <c r="Z316" s="11"/>
      <c r="AA316" s="11"/>
      <c r="AB316" s="11"/>
      <c r="AC316" s="11"/>
      <c r="AD316" s="11"/>
      <c r="AE316" s="8"/>
      <c r="AF316" s="12" t="s">
        <v>1275</v>
      </c>
      <c r="AG316" s="10" t="s">
        <v>461</v>
      </c>
      <c r="AH316" s="11" t="s">
        <v>461</v>
      </c>
      <c r="AI316" s="11" t="s">
        <v>461</v>
      </c>
      <c r="AJ316" s="11" t="s">
        <v>461</v>
      </c>
      <c r="AK316" s="11" t="s">
        <v>461</v>
      </c>
      <c r="AL316" s="11"/>
      <c r="AM316" s="11"/>
      <c r="AN316" s="11"/>
      <c r="AO316" s="11"/>
      <c r="AP316" s="11"/>
      <c r="AQ316" s="11"/>
      <c r="AR316" s="11"/>
      <c r="AS316" s="11"/>
      <c r="AT316" s="11"/>
      <c r="AU316" s="8"/>
      <c r="AV316" s="8"/>
      <c r="AW316" s="8"/>
      <c r="AX316" s="147" t="s">
        <v>1263</v>
      </c>
    </row>
    <row r="317" spans="1:50" x14ac:dyDescent="0.15">
      <c r="A317" s="10">
        <v>336</v>
      </c>
      <c r="B317" s="11">
        <v>24</v>
      </c>
      <c r="C317" s="11" t="s">
        <v>385</v>
      </c>
      <c r="D317" s="11">
        <v>215</v>
      </c>
      <c r="E317" s="44" t="s">
        <v>619</v>
      </c>
      <c r="F317" s="9" t="s">
        <v>428</v>
      </c>
      <c r="G317" s="10">
        <v>6</v>
      </c>
      <c r="H317" s="11" t="s">
        <v>202</v>
      </c>
      <c r="I317" s="11" t="s">
        <v>101</v>
      </c>
      <c r="J317" s="11">
        <v>34</v>
      </c>
      <c r="K317" s="11">
        <v>25</v>
      </c>
      <c r="L317" s="11"/>
      <c r="M317" s="8"/>
      <c r="N317" s="9"/>
      <c r="O317" s="475"/>
      <c r="P317" s="10" t="s">
        <v>461</v>
      </c>
      <c r="Q317" s="11" t="s">
        <v>461</v>
      </c>
      <c r="R317" s="11" t="s">
        <v>461</v>
      </c>
      <c r="S317" s="11" t="s">
        <v>461</v>
      </c>
      <c r="T317" s="11" t="s">
        <v>461</v>
      </c>
      <c r="U317" s="11" t="s">
        <v>705</v>
      </c>
      <c r="V317" s="11" t="s">
        <v>705</v>
      </c>
      <c r="W317" s="11"/>
      <c r="X317" s="11"/>
      <c r="Y317" s="11"/>
      <c r="Z317" s="11"/>
      <c r="AA317" s="11"/>
      <c r="AB317" s="11"/>
      <c r="AC317" s="11"/>
      <c r="AD317" s="11"/>
      <c r="AE317" s="8"/>
      <c r="AF317" s="12" t="s">
        <v>1275</v>
      </c>
      <c r="AG317" s="10" t="s">
        <v>461</v>
      </c>
      <c r="AH317" s="11" t="s">
        <v>461</v>
      </c>
      <c r="AI317" s="11" t="s">
        <v>461</v>
      </c>
      <c r="AJ317" s="11" t="s">
        <v>461</v>
      </c>
      <c r="AK317" s="11" t="s">
        <v>461</v>
      </c>
      <c r="AL317" s="11"/>
      <c r="AM317" s="11"/>
      <c r="AN317" s="11"/>
      <c r="AO317" s="11"/>
      <c r="AP317" s="11"/>
      <c r="AQ317" s="11"/>
      <c r="AR317" s="11"/>
      <c r="AS317" s="11"/>
      <c r="AT317" s="11"/>
      <c r="AU317" s="8"/>
      <c r="AV317" s="8"/>
      <c r="AW317" s="8"/>
      <c r="AX317" s="147" t="s">
        <v>1263</v>
      </c>
    </row>
    <row r="318" spans="1:50" x14ac:dyDescent="0.15">
      <c r="A318" s="10">
        <v>337</v>
      </c>
      <c r="B318" s="11">
        <v>24</v>
      </c>
      <c r="C318" s="11" t="s">
        <v>385</v>
      </c>
      <c r="D318" s="11">
        <v>215</v>
      </c>
      <c r="E318" s="44" t="s">
        <v>619</v>
      </c>
      <c r="F318" s="9" t="s">
        <v>429</v>
      </c>
      <c r="G318" s="10">
        <v>6</v>
      </c>
      <c r="H318" s="11" t="s">
        <v>202</v>
      </c>
      <c r="I318" s="11" t="s">
        <v>110</v>
      </c>
      <c r="J318" s="11">
        <v>34</v>
      </c>
      <c r="K318" s="11">
        <v>25</v>
      </c>
      <c r="L318" s="11"/>
      <c r="M318" s="8"/>
      <c r="N318" s="9"/>
      <c r="O318" s="475"/>
      <c r="P318" s="10" t="s">
        <v>461</v>
      </c>
      <c r="Q318" s="11" t="s">
        <v>461</v>
      </c>
      <c r="R318" s="11" t="s">
        <v>461</v>
      </c>
      <c r="S318" s="11" t="s">
        <v>461</v>
      </c>
      <c r="T318" s="11" t="s">
        <v>461</v>
      </c>
      <c r="U318" s="11" t="s">
        <v>705</v>
      </c>
      <c r="V318" s="11" t="s">
        <v>705</v>
      </c>
      <c r="W318" s="11"/>
      <c r="X318" s="11"/>
      <c r="Y318" s="11"/>
      <c r="Z318" s="11"/>
      <c r="AA318" s="11"/>
      <c r="AB318" s="11"/>
      <c r="AC318" s="11"/>
      <c r="AD318" s="11"/>
      <c r="AE318" s="8"/>
      <c r="AF318" s="12" t="s">
        <v>1275</v>
      </c>
      <c r="AG318" s="10" t="s">
        <v>461</v>
      </c>
      <c r="AH318" s="11" t="s">
        <v>461</v>
      </c>
      <c r="AI318" s="11" t="s">
        <v>461</v>
      </c>
      <c r="AJ318" s="11" t="s">
        <v>461</v>
      </c>
      <c r="AK318" s="11" t="s">
        <v>461</v>
      </c>
      <c r="AL318" s="11"/>
      <c r="AM318" s="11"/>
      <c r="AN318" s="11"/>
      <c r="AO318" s="11"/>
      <c r="AP318" s="11"/>
      <c r="AQ318" s="11"/>
      <c r="AR318" s="11"/>
      <c r="AS318" s="11"/>
      <c r="AT318" s="11"/>
      <c r="AU318" s="8"/>
      <c r="AV318" s="8"/>
      <c r="AW318" s="8"/>
      <c r="AX318" s="147" t="s">
        <v>1263</v>
      </c>
    </row>
    <row r="319" spans="1:50" x14ac:dyDescent="0.15">
      <c r="A319" s="10">
        <v>338</v>
      </c>
      <c r="B319" s="11">
        <v>24</v>
      </c>
      <c r="C319" s="11" t="s">
        <v>385</v>
      </c>
      <c r="D319" s="11">
        <v>215</v>
      </c>
      <c r="E319" s="44" t="s">
        <v>619</v>
      </c>
      <c r="F319" s="9" t="s">
        <v>430</v>
      </c>
      <c r="G319" s="10">
        <v>6</v>
      </c>
      <c r="H319" s="11" t="s">
        <v>79</v>
      </c>
      <c r="I319" s="11" t="s">
        <v>110</v>
      </c>
      <c r="J319" s="11">
        <v>34</v>
      </c>
      <c r="K319" s="11">
        <v>25</v>
      </c>
      <c r="L319" s="11"/>
      <c r="M319" s="8"/>
      <c r="N319" s="9"/>
      <c r="O319" s="475"/>
      <c r="P319" s="10" t="s">
        <v>461</v>
      </c>
      <c r="Q319" s="11" t="s">
        <v>461</v>
      </c>
      <c r="R319" s="11" t="s">
        <v>461</v>
      </c>
      <c r="S319" s="11" t="s">
        <v>461</v>
      </c>
      <c r="T319" s="11" t="s">
        <v>461</v>
      </c>
      <c r="U319" s="11" t="s">
        <v>705</v>
      </c>
      <c r="V319" s="11" t="s">
        <v>705</v>
      </c>
      <c r="W319" s="11"/>
      <c r="X319" s="11"/>
      <c r="Y319" s="11"/>
      <c r="Z319" s="11"/>
      <c r="AA319" s="11"/>
      <c r="AB319" s="11"/>
      <c r="AC319" s="11"/>
      <c r="AD319" s="11"/>
      <c r="AE319" s="8"/>
      <c r="AF319" s="12" t="s">
        <v>1275</v>
      </c>
      <c r="AG319" s="10" t="s">
        <v>461</v>
      </c>
      <c r="AH319" s="11" t="s">
        <v>461</v>
      </c>
      <c r="AI319" s="11" t="s">
        <v>461</v>
      </c>
      <c r="AJ319" s="11" t="s">
        <v>461</v>
      </c>
      <c r="AK319" s="11" t="s">
        <v>461</v>
      </c>
      <c r="AL319" s="11"/>
      <c r="AM319" s="11"/>
      <c r="AN319" s="11"/>
      <c r="AO319" s="11"/>
      <c r="AP319" s="11"/>
      <c r="AQ319" s="11"/>
      <c r="AR319" s="11"/>
      <c r="AS319" s="11"/>
      <c r="AT319" s="11"/>
      <c r="AU319" s="8"/>
      <c r="AV319" s="8"/>
      <c r="AW319" s="8"/>
      <c r="AX319" s="147" t="s">
        <v>1263</v>
      </c>
    </row>
    <row r="320" spans="1:50" x14ac:dyDescent="0.15">
      <c r="A320" s="10">
        <v>279</v>
      </c>
      <c r="B320" s="11">
        <v>24</v>
      </c>
      <c r="C320" s="11" t="s">
        <v>385</v>
      </c>
      <c r="D320" s="11">
        <v>216</v>
      </c>
      <c r="E320" s="45"/>
      <c r="F320" s="9" t="s">
        <v>431</v>
      </c>
      <c r="G320" s="10">
        <v>5</v>
      </c>
      <c r="H320" s="11" t="s">
        <v>89</v>
      </c>
      <c r="I320" s="11" t="s">
        <v>101</v>
      </c>
      <c r="J320" s="11">
        <v>34</v>
      </c>
      <c r="K320" s="11">
        <v>40</v>
      </c>
      <c r="L320" s="11"/>
      <c r="M320" s="8"/>
      <c r="N320" s="12" t="s">
        <v>432</v>
      </c>
      <c r="O320" s="476"/>
      <c r="P320" s="10" t="s">
        <v>461</v>
      </c>
      <c r="Q320" s="11" t="s">
        <v>461</v>
      </c>
      <c r="R320" s="11" t="s">
        <v>461</v>
      </c>
      <c r="S320" s="11" t="s">
        <v>461</v>
      </c>
      <c r="T320" s="11" t="s">
        <v>461</v>
      </c>
      <c r="U320" s="11" t="s">
        <v>705</v>
      </c>
      <c r="V320" s="11" t="s">
        <v>705</v>
      </c>
      <c r="W320" s="11"/>
      <c r="X320" s="11"/>
      <c r="Y320" s="11"/>
      <c r="Z320" s="11"/>
      <c r="AA320" s="11"/>
      <c r="AB320" s="11"/>
      <c r="AC320" s="11"/>
      <c r="AD320" s="11"/>
      <c r="AE320" s="8"/>
      <c r="AF320" s="12" t="s">
        <v>1275</v>
      </c>
      <c r="AG320" s="10" t="s">
        <v>461</v>
      </c>
      <c r="AH320" s="11" t="s">
        <v>461</v>
      </c>
      <c r="AI320" s="11" t="s">
        <v>461</v>
      </c>
      <c r="AJ320" s="11" t="s">
        <v>461</v>
      </c>
      <c r="AK320" s="11" t="s">
        <v>461</v>
      </c>
      <c r="AL320" s="11"/>
      <c r="AM320" s="11"/>
      <c r="AN320" s="11"/>
      <c r="AO320" s="11"/>
      <c r="AP320" s="11"/>
      <c r="AQ320" s="11"/>
      <c r="AR320" s="11"/>
      <c r="AS320" s="11"/>
      <c r="AT320" s="11"/>
      <c r="AU320" s="8"/>
      <c r="AV320" s="8"/>
      <c r="AW320" s="8"/>
      <c r="AX320" s="147" t="s">
        <v>1264</v>
      </c>
    </row>
    <row r="321" spans="1:50" x14ac:dyDescent="0.15">
      <c r="A321" s="10">
        <v>329</v>
      </c>
      <c r="B321" s="11">
        <v>24</v>
      </c>
      <c r="C321" s="11" t="s">
        <v>385</v>
      </c>
      <c r="D321" s="11">
        <v>216</v>
      </c>
      <c r="E321" s="44" t="s">
        <v>617</v>
      </c>
      <c r="F321" s="9" t="s">
        <v>433</v>
      </c>
      <c r="G321" s="10">
        <v>5</v>
      </c>
      <c r="H321" s="11" t="s">
        <v>89</v>
      </c>
      <c r="I321" s="11" t="s">
        <v>101</v>
      </c>
      <c r="J321" s="11">
        <v>34</v>
      </c>
      <c r="K321" s="11">
        <v>40</v>
      </c>
      <c r="L321" s="11"/>
      <c r="M321" s="8"/>
      <c r="N321" s="12" t="s">
        <v>432</v>
      </c>
      <c r="O321" s="476"/>
      <c r="P321" s="10" t="s">
        <v>461</v>
      </c>
      <c r="Q321" s="11" t="s">
        <v>461</v>
      </c>
      <c r="R321" s="11" t="s">
        <v>461</v>
      </c>
      <c r="S321" s="11" t="s">
        <v>461</v>
      </c>
      <c r="T321" s="11" t="s">
        <v>461</v>
      </c>
      <c r="U321" s="11" t="s">
        <v>705</v>
      </c>
      <c r="V321" s="11" t="s">
        <v>705</v>
      </c>
      <c r="W321" s="11"/>
      <c r="X321" s="11"/>
      <c r="Y321" s="11"/>
      <c r="Z321" s="11"/>
      <c r="AA321" s="11"/>
      <c r="AB321" s="11"/>
      <c r="AC321" s="11"/>
      <c r="AD321" s="11"/>
      <c r="AE321" s="8"/>
      <c r="AF321" s="12" t="s">
        <v>1275</v>
      </c>
      <c r="AG321" s="10" t="s">
        <v>461</v>
      </c>
      <c r="AH321" s="11" t="s">
        <v>461</v>
      </c>
      <c r="AI321" s="11" t="s">
        <v>461</v>
      </c>
      <c r="AJ321" s="11" t="s">
        <v>461</v>
      </c>
      <c r="AK321" s="11" t="s">
        <v>461</v>
      </c>
      <c r="AL321" s="11"/>
      <c r="AM321" s="11"/>
      <c r="AN321" s="11"/>
      <c r="AO321" s="11"/>
      <c r="AP321" s="11"/>
      <c r="AQ321" s="11"/>
      <c r="AR321" s="11"/>
      <c r="AS321" s="11"/>
      <c r="AT321" s="11"/>
      <c r="AU321" s="8"/>
      <c r="AV321" s="8"/>
      <c r="AW321" s="8"/>
      <c r="AX321" s="147" t="s">
        <v>1264</v>
      </c>
    </row>
    <row r="322" spans="1:50" x14ac:dyDescent="0.15">
      <c r="A322" s="10">
        <v>330</v>
      </c>
      <c r="B322" s="11">
        <v>24</v>
      </c>
      <c r="C322" s="11" t="s">
        <v>385</v>
      </c>
      <c r="D322" s="11">
        <v>216</v>
      </c>
      <c r="E322" s="44" t="s">
        <v>617</v>
      </c>
      <c r="F322" s="9" t="s">
        <v>434</v>
      </c>
      <c r="G322" s="10">
        <v>5</v>
      </c>
      <c r="H322" s="11" t="s">
        <v>89</v>
      </c>
      <c r="I322" s="11" t="s">
        <v>101</v>
      </c>
      <c r="J322" s="11">
        <v>34</v>
      </c>
      <c r="K322" s="11">
        <v>40</v>
      </c>
      <c r="L322" s="11"/>
      <c r="M322" s="8"/>
      <c r="N322" s="12" t="s">
        <v>432</v>
      </c>
      <c r="O322" s="476"/>
      <c r="P322" s="10" t="s">
        <v>461</v>
      </c>
      <c r="Q322" s="11" t="s">
        <v>461</v>
      </c>
      <c r="R322" s="11" t="s">
        <v>461</v>
      </c>
      <c r="S322" s="11" t="s">
        <v>461</v>
      </c>
      <c r="T322" s="11" t="s">
        <v>461</v>
      </c>
      <c r="U322" s="11" t="s">
        <v>705</v>
      </c>
      <c r="V322" s="11" t="s">
        <v>705</v>
      </c>
      <c r="W322" s="11"/>
      <c r="X322" s="11"/>
      <c r="Y322" s="11"/>
      <c r="Z322" s="11"/>
      <c r="AA322" s="11"/>
      <c r="AB322" s="11"/>
      <c r="AC322" s="11"/>
      <c r="AD322" s="11"/>
      <c r="AE322" s="8"/>
      <c r="AF322" s="12" t="s">
        <v>1275</v>
      </c>
      <c r="AG322" s="10" t="s">
        <v>461</v>
      </c>
      <c r="AH322" s="11" t="s">
        <v>461</v>
      </c>
      <c r="AI322" s="11" t="s">
        <v>461</v>
      </c>
      <c r="AJ322" s="11" t="s">
        <v>461</v>
      </c>
      <c r="AK322" s="11" t="s">
        <v>461</v>
      </c>
      <c r="AL322" s="11"/>
      <c r="AM322" s="11"/>
      <c r="AN322" s="11"/>
      <c r="AO322" s="11"/>
      <c r="AP322" s="11"/>
      <c r="AQ322" s="11"/>
      <c r="AR322" s="11"/>
      <c r="AS322" s="11"/>
      <c r="AT322" s="11"/>
      <c r="AU322" s="8"/>
      <c r="AV322" s="8"/>
      <c r="AW322" s="8"/>
      <c r="AX322" s="147" t="s">
        <v>1264</v>
      </c>
    </row>
    <row r="323" spans="1:50" x14ac:dyDescent="0.15">
      <c r="A323" s="10">
        <v>331</v>
      </c>
      <c r="B323" s="11">
        <v>24</v>
      </c>
      <c r="C323" s="11" t="s">
        <v>385</v>
      </c>
      <c r="D323" s="11">
        <v>216</v>
      </c>
      <c r="E323" s="44" t="s">
        <v>617</v>
      </c>
      <c r="F323" s="9" t="s">
        <v>435</v>
      </c>
      <c r="G323" s="10">
        <v>5</v>
      </c>
      <c r="H323" s="11" t="s">
        <v>89</v>
      </c>
      <c r="I323" s="11" t="s">
        <v>101</v>
      </c>
      <c r="J323" s="11">
        <v>34</v>
      </c>
      <c r="K323" s="11">
        <v>40</v>
      </c>
      <c r="L323" s="11"/>
      <c r="M323" s="8"/>
      <c r="N323" s="12" t="s">
        <v>432</v>
      </c>
      <c r="O323" s="476"/>
      <c r="P323" s="10" t="s">
        <v>461</v>
      </c>
      <c r="Q323" s="11" t="s">
        <v>461</v>
      </c>
      <c r="R323" s="11" t="s">
        <v>461</v>
      </c>
      <c r="S323" s="11" t="s">
        <v>461</v>
      </c>
      <c r="T323" s="11" t="s">
        <v>461</v>
      </c>
      <c r="U323" s="11" t="s">
        <v>705</v>
      </c>
      <c r="V323" s="11" t="s">
        <v>705</v>
      </c>
      <c r="W323" s="11"/>
      <c r="X323" s="11"/>
      <c r="Y323" s="11"/>
      <c r="Z323" s="11"/>
      <c r="AA323" s="11"/>
      <c r="AB323" s="11"/>
      <c r="AC323" s="11"/>
      <c r="AD323" s="11"/>
      <c r="AE323" s="8"/>
      <c r="AF323" s="12" t="s">
        <v>1275</v>
      </c>
      <c r="AG323" s="10" t="s">
        <v>461</v>
      </c>
      <c r="AH323" s="11" t="s">
        <v>461</v>
      </c>
      <c r="AI323" s="11" t="s">
        <v>461</v>
      </c>
      <c r="AJ323" s="11" t="s">
        <v>461</v>
      </c>
      <c r="AK323" s="11" t="s">
        <v>461</v>
      </c>
      <c r="AL323" s="11"/>
      <c r="AM323" s="11"/>
      <c r="AN323" s="11"/>
      <c r="AO323" s="11"/>
      <c r="AP323" s="11"/>
      <c r="AQ323" s="11"/>
      <c r="AR323" s="11"/>
      <c r="AS323" s="11"/>
      <c r="AT323" s="11"/>
      <c r="AU323" s="8"/>
      <c r="AV323" s="8"/>
      <c r="AW323" s="8"/>
      <c r="AX323" s="147" t="s">
        <v>1264</v>
      </c>
    </row>
    <row r="324" spans="1:50" x14ac:dyDescent="0.15">
      <c r="A324" s="10">
        <v>332</v>
      </c>
      <c r="B324" s="11">
        <v>24</v>
      </c>
      <c r="C324" s="11" t="s">
        <v>385</v>
      </c>
      <c r="D324" s="11">
        <v>216</v>
      </c>
      <c r="E324" s="44" t="s">
        <v>617</v>
      </c>
      <c r="F324" s="9" t="s">
        <v>436</v>
      </c>
      <c r="G324" s="10">
        <v>5</v>
      </c>
      <c r="H324" s="11" t="s">
        <v>89</v>
      </c>
      <c r="I324" s="11" t="s">
        <v>101</v>
      </c>
      <c r="J324" s="11">
        <v>34</v>
      </c>
      <c r="K324" s="11">
        <v>40</v>
      </c>
      <c r="L324" s="11"/>
      <c r="M324" s="8"/>
      <c r="N324" s="12" t="s">
        <v>432</v>
      </c>
      <c r="O324" s="476"/>
      <c r="P324" s="10" t="s">
        <v>461</v>
      </c>
      <c r="Q324" s="11" t="s">
        <v>461</v>
      </c>
      <c r="R324" s="11" t="s">
        <v>461</v>
      </c>
      <c r="S324" s="11" t="s">
        <v>461</v>
      </c>
      <c r="T324" s="11" t="s">
        <v>461</v>
      </c>
      <c r="U324" s="11" t="s">
        <v>705</v>
      </c>
      <c r="V324" s="11" t="s">
        <v>705</v>
      </c>
      <c r="W324" s="11"/>
      <c r="X324" s="11"/>
      <c r="Y324" s="11"/>
      <c r="Z324" s="11"/>
      <c r="AA324" s="11"/>
      <c r="AB324" s="11"/>
      <c r="AC324" s="11"/>
      <c r="AD324" s="11"/>
      <c r="AE324" s="8"/>
      <c r="AF324" s="12" t="s">
        <v>1275</v>
      </c>
      <c r="AG324" s="10" t="s">
        <v>461</v>
      </c>
      <c r="AH324" s="11" t="s">
        <v>461</v>
      </c>
      <c r="AI324" s="11" t="s">
        <v>461</v>
      </c>
      <c r="AJ324" s="11" t="s">
        <v>461</v>
      </c>
      <c r="AK324" s="11" t="s">
        <v>461</v>
      </c>
      <c r="AL324" s="11"/>
      <c r="AM324" s="11"/>
      <c r="AN324" s="11"/>
      <c r="AO324" s="11"/>
      <c r="AP324" s="11"/>
      <c r="AQ324" s="11"/>
      <c r="AR324" s="11"/>
      <c r="AS324" s="11"/>
      <c r="AT324" s="11"/>
      <c r="AU324" s="8"/>
      <c r="AV324" s="8"/>
      <c r="AW324" s="8"/>
      <c r="AX324" s="147" t="s">
        <v>1264</v>
      </c>
    </row>
    <row r="325" spans="1:50" x14ac:dyDescent="0.15">
      <c r="A325" s="10">
        <v>333</v>
      </c>
      <c r="B325" s="11">
        <v>24</v>
      </c>
      <c r="C325" s="11" t="s">
        <v>385</v>
      </c>
      <c r="D325" s="11">
        <v>216</v>
      </c>
      <c r="E325" s="44" t="s">
        <v>618</v>
      </c>
      <c r="F325" s="9" t="s">
        <v>437</v>
      </c>
      <c r="G325" s="10">
        <v>5</v>
      </c>
      <c r="H325" s="11" t="s">
        <v>89</v>
      </c>
      <c r="I325" s="11" t="s">
        <v>101</v>
      </c>
      <c r="J325" s="11">
        <v>34</v>
      </c>
      <c r="K325" s="11">
        <v>40</v>
      </c>
      <c r="L325" s="11"/>
      <c r="M325" s="8"/>
      <c r="N325" s="12" t="s">
        <v>432</v>
      </c>
      <c r="O325" s="476"/>
      <c r="P325" s="10" t="s">
        <v>461</v>
      </c>
      <c r="Q325" s="11" t="s">
        <v>461</v>
      </c>
      <c r="R325" s="11" t="s">
        <v>461</v>
      </c>
      <c r="S325" s="11" t="s">
        <v>461</v>
      </c>
      <c r="T325" s="11" t="s">
        <v>461</v>
      </c>
      <c r="U325" s="11" t="s">
        <v>705</v>
      </c>
      <c r="V325" s="11" t="s">
        <v>705</v>
      </c>
      <c r="W325" s="11"/>
      <c r="X325" s="11"/>
      <c r="Y325" s="11"/>
      <c r="Z325" s="11"/>
      <c r="AA325" s="11"/>
      <c r="AB325" s="11"/>
      <c r="AC325" s="11"/>
      <c r="AD325" s="11"/>
      <c r="AE325" s="8"/>
      <c r="AF325" s="12" t="s">
        <v>1275</v>
      </c>
      <c r="AG325" s="10" t="s">
        <v>461</v>
      </c>
      <c r="AH325" s="11" t="s">
        <v>461</v>
      </c>
      <c r="AI325" s="11" t="s">
        <v>461</v>
      </c>
      <c r="AJ325" s="11" t="s">
        <v>461</v>
      </c>
      <c r="AK325" s="11" t="s">
        <v>461</v>
      </c>
      <c r="AL325" s="11"/>
      <c r="AM325" s="11"/>
      <c r="AN325" s="11"/>
      <c r="AO325" s="11"/>
      <c r="AP325" s="11"/>
      <c r="AQ325" s="11"/>
      <c r="AR325" s="11"/>
      <c r="AS325" s="11"/>
      <c r="AT325" s="11"/>
      <c r="AU325" s="8"/>
      <c r="AV325" s="8"/>
      <c r="AW325" s="8"/>
      <c r="AX325" s="147" t="s">
        <v>1264</v>
      </c>
    </row>
    <row r="326" spans="1:50" x14ac:dyDescent="0.15">
      <c r="A326" s="10">
        <v>291</v>
      </c>
      <c r="B326" s="11">
        <v>24</v>
      </c>
      <c r="C326" s="11" t="s">
        <v>385</v>
      </c>
      <c r="D326" s="11">
        <v>303</v>
      </c>
      <c r="E326" s="44" t="s">
        <v>608</v>
      </c>
      <c r="F326" s="9" t="s">
        <v>438</v>
      </c>
      <c r="G326" s="10">
        <v>6</v>
      </c>
      <c r="H326" s="11" t="s">
        <v>79</v>
      </c>
      <c r="I326" s="11" t="s">
        <v>80</v>
      </c>
      <c r="J326" s="11">
        <v>34</v>
      </c>
      <c r="K326" s="11">
        <v>30</v>
      </c>
      <c r="L326" s="11"/>
      <c r="M326" s="8"/>
      <c r="N326" s="9"/>
      <c r="O326" s="475"/>
      <c r="P326" s="10" t="s">
        <v>461</v>
      </c>
      <c r="Q326" s="11" t="s">
        <v>461</v>
      </c>
      <c r="R326" s="11" t="s">
        <v>461</v>
      </c>
      <c r="S326" s="11" t="s">
        <v>461</v>
      </c>
      <c r="T326" s="11" t="s">
        <v>461</v>
      </c>
      <c r="U326" s="11" t="s">
        <v>705</v>
      </c>
      <c r="V326" s="11" t="s">
        <v>705</v>
      </c>
      <c r="W326" s="11"/>
      <c r="X326" s="11"/>
      <c r="Y326" s="11"/>
      <c r="Z326" s="11"/>
      <c r="AA326" s="11"/>
      <c r="AB326" s="11"/>
      <c r="AC326" s="11"/>
      <c r="AD326" s="11"/>
      <c r="AE326" s="8"/>
      <c r="AF326" s="12" t="s">
        <v>1275</v>
      </c>
      <c r="AG326" s="10" t="s">
        <v>461</v>
      </c>
      <c r="AH326" s="11" t="s">
        <v>461</v>
      </c>
      <c r="AI326" s="11" t="s">
        <v>461</v>
      </c>
      <c r="AJ326" s="11" t="s">
        <v>461</v>
      </c>
      <c r="AK326" s="11" t="s">
        <v>461</v>
      </c>
      <c r="AL326" s="11"/>
      <c r="AM326" s="11"/>
      <c r="AN326" s="11"/>
      <c r="AO326" s="11"/>
      <c r="AP326" s="11"/>
      <c r="AQ326" s="11"/>
      <c r="AR326" s="11"/>
      <c r="AS326" s="11"/>
      <c r="AT326" s="11"/>
      <c r="AU326" s="8"/>
      <c r="AV326" s="8"/>
      <c r="AW326" s="8"/>
      <c r="AX326" s="142"/>
    </row>
    <row r="327" spans="1:50" x14ac:dyDescent="0.15">
      <c r="A327" s="10">
        <v>295</v>
      </c>
      <c r="B327" s="11">
        <v>24</v>
      </c>
      <c r="C327" s="11" t="s">
        <v>385</v>
      </c>
      <c r="D327" s="11">
        <v>324</v>
      </c>
      <c r="E327" s="44" t="s">
        <v>609</v>
      </c>
      <c r="F327" s="9" t="s">
        <v>439</v>
      </c>
      <c r="G327" s="10">
        <v>6</v>
      </c>
      <c r="H327" s="11" t="s">
        <v>79</v>
      </c>
      <c r="I327" s="11" t="s">
        <v>80</v>
      </c>
      <c r="J327" s="11">
        <v>34</v>
      </c>
      <c r="K327" s="11">
        <v>40</v>
      </c>
      <c r="L327" s="11"/>
      <c r="M327" s="8"/>
      <c r="N327" s="9"/>
      <c r="O327" s="475"/>
      <c r="P327" s="10" t="s">
        <v>461</v>
      </c>
      <c r="Q327" s="11" t="s">
        <v>461</v>
      </c>
      <c r="R327" s="11" t="s">
        <v>461</v>
      </c>
      <c r="S327" s="11" t="s">
        <v>461</v>
      </c>
      <c r="T327" s="11" t="s">
        <v>461</v>
      </c>
      <c r="U327" s="11" t="s">
        <v>705</v>
      </c>
      <c r="V327" s="11" t="s">
        <v>705</v>
      </c>
      <c r="W327" s="11"/>
      <c r="X327" s="11"/>
      <c r="Y327" s="11"/>
      <c r="Z327" s="11"/>
      <c r="AA327" s="11"/>
      <c r="AB327" s="11"/>
      <c r="AC327" s="11"/>
      <c r="AD327" s="11"/>
      <c r="AE327" s="8"/>
      <c r="AF327" s="12" t="s">
        <v>1275</v>
      </c>
      <c r="AG327" s="10" t="s">
        <v>461</v>
      </c>
      <c r="AH327" s="11" t="s">
        <v>461</v>
      </c>
      <c r="AI327" s="11" t="s">
        <v>461</v>
      </c>
      <c r="AJ327" s="11" t="s">
        <v>461</v>
      </c>
      <c r="AK327" s="11" t="s">
        <v>461</v>
      </c>
      <c r="AL327" s="11"/>
      <c r="AM327" s="11"/>
      <c r="AN327" s="11"/>
      <c r="AO327" s="11"/>
      <c r="AP327" s="11"/>
      <c r="AQ327" s="11"/>
      <c r="AR327" s="11"/>
      <c r="AS327" s="11"/>
      <c r="AT327" s="11"/>
      <c r="AU327" s="8"/>
      <c r="AV327" s="8"/>
      <c r="AW327" s="8"/>
      <c r="AX327" s="142"/>
    </row>
    <row r="328" spans="1:50" x14ac:dyDescent="0.15">
      <c r="A328" s="10">
        <v>297</v>
      </c>
      <c r="B328" s="11">
        <v>24</v>
      </c>
      <c r="C328" s="11" t="s">
        <v>385</v>
      </c>
      <c r="D328" s="11">
        <v>341</v>
      </c>
      <c r="E328" s="44" t="s">
        <v>610</v>
      </c>
      <c r="F328" s="9" t="s">
        <v>440</v>
      </c>
      <c r="G328" s="10">
        <v>6</v>
      </c>
      <c r="H328" s="11" t="s">
        <v>79</v>
      </c>
      <c r="I328" s="11" t="s">
        <v>146</v>
      </c>
      <c r="J328" s="11">
        <v>34</v>
      </c>
      <c r="K328" s="11">
        <v>40</v>
      </c>
      <c r="L328" s="11"/>
      <c r="M328" s="8"/>
      <c r="N328" s="9"/>
      <c r="O328" s="475"/>
      <c r="P328" s="10" t="s">
        <v>461</v>
      </c>
      <c r="Q328" s="11" t="s">
        <v>461</v>
      </c>
      <c r="R328" s="11" t="s">
        <v>461</v>
      </c>
      <c r="S328" s="11" t="s">
        <v>461</v>
      </c>
      <c r="T328" s="11" t="s">
        <v>461</v>
      </c>
      <c r="U328" s="11" t="s">
        <v>705</v>
      </c>
      <c r="V328" s="11" t="s">
        <v>705</v>
      </c>
      <c r="W328" s="11"/>
      <c r="X328" s="11"/>
      <c r="Y328" s="11"/>
      <c r="Z328" s="11"/>
      <c r="AA328" s="11"/>
      <c r="AB328" s="11"/>
      <c r="AC328" s="11"/>
      <c r="AD328" s="11"/>
      <c r="AE328" s="8"/>
      <c r="AF328" s="12" t="s">
        <v>1275</v>
      </c>
      <c r="AG328" s="10" t="s">
        <v>461</v>
      </c>
      <c r="AH328" s="11" t="s">
        <v>461</v>
      </c>
      <c r="AI328" s="11" t="s">
        <v>461</v>
      </c>
      <c r="AJ328" s="11" t="s">
        <v>461</v>
      </c>
      <c r="AK328" s="11" t="s">
        <v>461</v>
      </c>
      <c r="AL328" s="11"/>
      <c r="AM328" s="11"/>
      <c r="AN328" s="11"/>
      <c r="AO328" s="11"/>
      <c r="AP328" s="11"/>
      <c r="AQ328" s="11"/>
      <c r="AR328" s="11"/>
      <c r="AS328" s="11"/>
      <c r="AT328" s="11"/>
      <c r="AU328" s="8"/>
      <c r="AV328" s="8"/>
      <c r="AW328" s="8"/>
      <c r="AX328" s="142">
        <v>1</v>
      </c>
    </row>
    <row r="329" spans="1:50" x14ac:dyDescent="0.15">
      <c r="A329" s="10">
        <v>299</v>
      </c>
      <c r="B329" s="11">
        <v>24</v>
      </c>
      <c r="C329" s="11" t="s">
        <v>385</v>
      </c>
      <c r="D329" s="11">
        <v>343</v>
      </c>
      <c r="E329" s="44" t="s">
        <v>610</v>
      </c>
      <c r="F329" s="9" t="s">
        <v>441</v>
      </c>
      <c r="G329" s="10">
        <v>6</v>
      </c>
      <c r="H329" s="11" t="s">
        <v>79</v>
      </c>
      <c r="I329" s="11" t="s">
        <v>80</v>
      </c>
      <c r="J329" s="11">
        <v>34</v>
      </c>
      <c r="K329" s="11">
        <v>30</v>
      </c>
      <c r="L329" s="11"/>
      <c r="M329" s="8"/>
      <c r="N329" s="9"/>
      <c r="O329" s="475"/>
      <c r="P329" s="10" t="s">
        <v>461</v>
      </c>
      <c r="Q329" s="11" t="s">
        <v>461</v>
      </c>
      <c r="R329" s="11" t="s">
        <v>461</v>
      </c>
      <c r="S329" s="11" t="s">
        <v>461</v>
      </c>
      <c r="T329" s="11" t="s">
        <v>461</v>
      </c>
      <c r="U329" s="11" t="s">
        <v>705</v>
      </c>
      <c r="V329" s="11" t="s">
        <v>705</v>
      </c>
      <c r="W329" s="11"/>
      <c r="X329" s="11"/>
      <c r="Y329" s="11"/>
      <c r="Z329" s="11"/>
      <c r="AA329" s="11"/>
      <c r="AB329" s="11"/>
      <c r="AC329" s="11"/>
      <c r="AD329" s="11"/>
      <c r="AE329" s="8"/>
      <c r="AF329" s="12" t="s">
        <v>1275</v>
      </c>
      <c r="AG329" s="10" t="s">
        <v>461</v>
      </c>
      <c r="AH329" s="11" t="s">
        <v>461</v>
      </c>
      <c r="AI329" s="11" t="s">
        <v>461</v>
      </c>
      <c r="AJ329" s="11" t="s">
        <v>461</v>
      </c>
      <c r="AK329" s="11" t="s">
        <v>461</v>
      </c>
      <c r="AL329" s="11"/>
      <c r="AM329" s="11"/>
      <c r="AN329" s="11"/>
      <c r="AO329" s="11"/>
      <c r="AP329" s="11"/>
      <c r="AQ329" s="11"/>
      <c r="AR329" s="11"/>
      <c r="AS329" s="11"/>
      <c r="AT329" s="11"/>
      <c r="AU329" s="8"/>
      <c r="AV329" s="8"/>
      <c r="AW329" s="8"/>
      <c r="AX329" s="142"/>
    </row>
    <row r="330" spans="1:50" x14ac:dyDescent="0.15">
      <c r="A330" s="10">
        <v>300</v>
      </c>
      <c r="B330" s="11">
        <v>24</v>
      </c>
      <c r="C330" s="11" t="s">
        <v>385</v>
      </c>
      <c r="D330" s="11">
        <v>344</v>
      </c>
      <c r="E330" s="44" t="s">
        <v>610</v>
      </c>
      <c r="F330" s="9" t="s">
        <v>442</v>
      </c>
      <c r="G330" s="10">
        <v>6</v>
      </c>
      <c r="H330" s="11" t="s">
        <v>79</v>
      </c>
      <c r="I330" s="11" t="s">
        <v>80</v>
      </c>
      <c r="J330" s="11">
        <v>34</v>
      </c>
      <c r="K330" s="11">
        <v>30</v>
      </c>
      <c r="L330" s="11"/>
      <c r="M330" s="8"/>
      <c r="N330" s="9"/>
      <c r="O330" s="475"/>
      <c r="P330" s="10" t="s">
        <v>461</v>
      </c>
      <c r="Q330" s="11" t="s">
        <v>461</v>
      </c>
      <c r="R330" s="11" t="s">
        <v>461</v>
      </c>
      <c r="S330" s="11" t="s">
        <v>461</v>
      </c>
      <c r="T330" s="11" t="s">
        <v>461</v>
      </c>
      <c r="U330" s="11" t="s">
        <v>705</v>
      </c>
      <c r="V330" s="11" t="s">
        <v>705</v>
      </c>
      <c r="W330" s="11"/>
      <c r="X330" s="11"/>
      <c r="Y330" s="11"/>
      <c r="Z330" s="11"/>
      <c r="AA330" s="11"/>
      <c r="AB330" s="11"/>
      <c r="AC330" s="11"/>
      <c r="AD330" s="11"/>
      <c r="AE330" s="8"/>
      <c r="AF330" s="12" t="s">
        <v>1275</v>
      </c>
      <c r="AG330" s="10" t="s">
        <v>461</v>
      </c>
      <c r="AH330" s="11" t="s">
        <v>461</v>
      </c>
      <c r="AI330" s="11" t="s">
        <v>461</v>
      </c>
      <c r="AJ330" s="11" t="s">
        <v>461</v>
      </c>
      <c r="AK330" s="11" t="s">
        <v>461</v>
      </c>
      <c r="AL330" s="11"/>
      <c r="AM330" s="11"/>
      <c r="AN330" s="11"/>
      <c r="AO330" s="11"/>
      <c r="AP330" s="11"/>
      <c r="AQ330" s="11"/>
      <c r="AR330" s="11"/>
      <c r="AS330" s="11"/>
      <c r="AT330" s="11"/>
      <c r="AU330" s="8"/>
      <c r="AV330" s="8"/>
      <c r="AW330" s="8"/>
      <c r="AX330" s="142"/>
    </row>
    <row r="331" spans="1:50" x14ac:dyDescent="0.15">
      <c r="A331" s="10">
        <v>314</v>
      </c>
      <c r="B331" s="11">
        <v>24</v>
      </c>
      <c r="C331" s="11" t="s">
        <v>385</v>
      </c>
      <c r="D331" s="11">
        <v>441</v>
      </c>
      <c r="E331" s="44" t="s">
        <v>615</v>
      </c>
      <c r="F331" s="9" t="s">
        <v>443</v>
      </c>
      <c r="G331" s="10">
        <v>6</v>
      </c>
      <c r="H331" s="11" t="s">
        <v>79</v>
      </c>
      <c r="I331" s="11" t="s">
        <v>80</v>
      </c>
      <c r="J331" s="11">
        <v>34</v>
      </c>
      <c r="K331" s="11">
        <v>30</v>
      </c>
      <c r="L331" s="11"/>
      <c r="M331" s="8"/>
      <c r="N331" s="9"/>
      <c r="O331" s="475"/>
      <c r="P331" s="10" t="s">
        <v>461</v>
      </c>
      <c r="Q331" s="11" t="s">
        <v>461</v>
      </c>
      <c r="R331" s="11" t="s">
        <v>461</v>
      </c>
      <c r="S331" s="11" t="s">
        <v>461</v>
      </c>
      <c r="T331" s="11" t="s">
        <v>461</v>
      </c>
      <c r="U331" s="11" t="s">
        <v>705</v>
      </c>
      <c r="V331" s="11" t="s">
        <v>705</v>
      </c>
      <c r="W331" s="11"/>
      <c r="X331" s="11"/>
      <c r="Y331" s="11"/>
      <c r="Z331" s="11"/>
      <c r="AA331" s="11"/>
      <c r="AB331" s="11"/>
      <c r="AC331" s="11"/>
      <c r="AD331" s="11"/>
      <c r="AE331" s="8"/>
      <c r="AF331" s="12" t="s">
        <v>1275</v>
      </c>
      <c r="AG331" s="10" t="s">
        <v>461</v>
      </c>
      <c r="AH331" s="11" t="s">
        <v>461</v>
      </c>
      <c r="AI331" s="11" t="s">
        <v>461</v>
      </c>
      <c r="AJ331" s="11" t="s">
        <v>461</v>
      </c>
      <c r="AK331" s="11" t="s">
        <v>461</v>
      </c>
      <c r="AL331" s="11"/>
      <c r="AM331" s="11"/>
      <c r="AN331" s="11"/>
      <c r="AO331" s="11"/>
      <c r="AP331" s="11"/>
      <c r="AQ331" s="11"/>
      <c r="AR331" s="11"/>
      <c r="AS331" s="11"/>
      <c r="AT331" s="11"/>
      <c r="AU331" s="8"/>
      <c r="AV331" s="8"/>
      <c r="AW331" s="8"/>
      <c r="AX331" s="147" t="s">
        <v>1263</v>
      </c>
    </row>
    <row r="332" spans="1:50" x14ac:dyDescent="0.15">
      <c r="A332" s="10">
        <v>317</v>
      </c>
      <c r="B332" s="11">
        <v>24</v>
      </c>
      <c r="C332" s="11" t="s">
        <v>385</v>
      </c>
      <c r="D332" s="11">
        <v>441</v>
      </c>
      <c r="E332" s="44" t="s">
        <v>615</v>
      </c>
      <c r="F332" s="9" t="s">
        <v>444</v>
      </c>
      <c r="G332" s="10">
        <v>6</v>
      </c>
      <c r="H332" s="11" t="s">
        <v>89</v>
      </c>
      <c r="I332" s="11" t="s">
        <v>80</v>
      </c>
      <c r="J332" s="11">
        <v>34</v>
      </c>
      <c r="K332" s="11">
        <v>30</v>
      </c>
      <c r="L332" s="11"/>
      <c r="M332" s="8"/>
      <c r="N332" s="9"/>
      <c r="O332" s="475"/>
      <c r="P332" s="10" t="s">
        <v>461</v>
      </c>
      <c r="Q332" s="11" t="s">
        <v>461</v>
      </c>
      <c r="R332" s="11" t="s">
        <v>461</v>
      </c>
      <c r="S332" s="11" t="s">
        <v>461</v>
      </c>
      <c r="T332" s="11" t="s">
        <v>461</v>
      </c>
      <c r="U332" s="11" t="s">
        <v>705</v>
      </c>
      <c r="V332" s="11" t="s">
        <v>705</v>
      </c>
      <c r="W332" s="11"/>
      <c r="X332" s="11"/>
      <c r="Y332" s="11"/>
      <c r="Z332" s="11"/>
      <c r="AA332" s="11"/>
      <c r="AB332" s="11"/>
      <c r="AC332" s="11"/>
      <c r="AD332" s="11"/>
      <c r="AE332" s="8"/>
      <c r="AF332" s="12" t="s">
        <v>1275</v>
      </c>
      <c r="AG332" s="10" t="s">
        <v>461</v>
      </c>
      <c r="AH332" s="11" t="s">
        <v>461</v>
      </c>
      <c r="AI332" s="11" t="s">
        <v>461</v>
      </c>
      <c r="AJ332" s="11" t="s">
        <v>461</v>
      </c>
      <c r="AK332" s="11" t="s">
        <v>461</v>
      </c>
      <c r="AL332" s="11"/>
      <c r="AM332" s="11"/>
      <c r="AN332" s="11"/>
      <c r="AO332" s="11"/>
      <c r="AP332" s="11"/>
      <c r="AQ332" s="11"/>
      <c r="AR332" s="11"/>
      <c r="AS332" s="11"/>
      <c r="AT332" s="11"/>
      <c r="AU332" s="8"/>
      <c r="AV332" s="8"/>
      <c r="AW332" s="8"/>
      <c r="AX332" s="147" t="s">
        <v>1263</v>
      </c>
    </row>
    <row r="333" spans="1:50" x14ac:dyDescent="0.15">
      <c r="A333" s="10">
        <v>315</v>
      </c>
      <c r="B333" s="11">
        <v>24</v>
      </c>
      <c r="C333" s="11" t="s">
        <v>385</v>
      </c>
      <c r="D333" s="11">
        <v>442</v>
      </c>
      <c r="E333" s="44" t="s">
        <v>615</v>
      </c>
      <c r="F333" s="9" t="s">
        <v>445</v>
      </c>
      <c r="G333" s="10">
        <v>6</v>
      </c>
      <c r="H333" s="11" t="s">
        <v>79</v>
      </c>
      <c r="I333" s="11" t="s">
        <v>80</v>
      </c>
      <c r="J333" s="11">
        <v>34</v>
      </c>
      <c r="K333" s="11">
        <v>30</v>
      </c>
      <c r="L333" s="11"/>
      <c r="M333" s="8"/>
      <c r="N333" s="9"/>
      <c r="O333" s="475"/>
      <c r="P333" s="10" t="s">
        <v>461</v>
      </c>
      <c r="Q333" s="11" t="s">
        <v>461</v>
      </c>
      <c r="R333" s="11" t="s">
        <v>461</v>
      </c>
      <c r="S333" s="11" t="s">
        <v>461</v>
      </c>
      <c r="T333" s="11" t="s">
        <v>461</v>
      </c>
      <c r="U333" s="11" t="s">
        <v>705</v>
      </c>
      <c r="V333" s="11" t="s">
        <v>705</v>
      </c>
      <c r="W333" s="11"/>
      <c r="X333" s="11"/>
      <c r="Y333" s="11"/>
      <c r="Z333" s="11"/>
      <c r="AA333" s="11"/>
      <c r="AB333" s="11"/>
      <c r="AC333" s="11"/>
      <c r="AD333" s="11"/>
      <c r="AE333" s="8"/>
      <c r="AF333" s="12" t="s">
        <v>1275</v>
      </c>
      <c r="AG333" s="10" t="s">
        <v>461</v>
      </c>
      <c r="AH333" s="11" t="s">
        <v>461</v>
      </c>
      <c r="AI333" s="11" t="s">
        <v>461</v>
      </c>
      <c r="AJ333" s="11" t="s">
        <v>461</v>
      </c>
      <c r="AK333" s="11" t="s">
        <v>461</v>
      </c>
      <c r="AL333" s="11"/>
      <c r="AM333" s="11"/>
      <c r="AN333" s="11"/>
      <c r="AO333" s="11"/>
      <c r="AP333" s="11"/>
      <c r="AQ333" s="11"/>
      <c r="AR333" s="11"/>
      <c r="AS333" s="11"/>
      <c r="AT333" s="11"/>
      <c r="AU333" s="8"/>
      <c r="AV333" s="8"/>
      <c r="AW333" s="8"/>
      <c r="AX333" s="147" t="s">
        <v>1263</v>
      </c>
    </row>
    <row r="334" spans="1:50" x14ac:dyDescent="0.15">
      <c r="A334" s="10">
        <v>316</v>
      </c>
      <c r="B334" s="11">
        <v>24</v>
      </c>
      <c r="C334" s="11" t="s">
        <v>385</v>
      </c>
      <c r="D334" s="11">
        <v>443</v>
      </c>
      <c r="E334" s="44" t="s">
        <v>615</v>
      </c>
      <c r="F334" s="9" t="s">
        <v>446</v>
      </c>
      <c r="G334" s="10">
        <v>6</v>
      </c>
      <c r="H334" s="11" t="s">
        <v>89</v>
      </c>
      <c r="I334" s="11" t="s">
        <v>80</v>
      </c>
      <c r="J334" s="11">
        <v>34</v>
      </c>
      <c r="K334" s="11">
        <v>30</v>
      </c>
      <c r="L334" s="11"/>
      <c r="M334" s="8"/>
      <c r="N334" s="9"/>
      <c r="O334" s="475"/>
      <c r="P334" s="10" t="s">
        <v>461</v>
      </c>
      <c r="Q334" s="11" t="s">
        <v>461</v>
      </c>
      <c r="R334" s="11" t="s">
        <v>461</v>
      </c>
      <c r="S334" s="11" t="s">
        <v>461</v>
      </c>
      <c r="T334" s="11" t="s">
        <v>461</v>
      </c>
      <c r="U334" s="11" t="s">
        <v>705</v>
      </c>
      <c r="V334" s="11" t="s">
        <v>705</v>
      </c>
      <c r="W334" s="11"/>
      <c r="X334" s="11"/>
      <c r="Y334" s="11"/>
      <c r="Z334" s="11"/>
      <c r="AA334" s="11"/>
      <c r="AB334" s="11"/>
      <c r="AC334" s="11"/>
      <c r="AD334" s="11"/>
      <c r="AE334" s="8"/>
      <c r="AF334" s="12" t="s">
        <v>1275</v>
      </c>
      <c r="AG334" s="10" t="s">
        <v>461</v>
      </c>
      <c r="AH334" s="11" t="s">
        <v>461</v>
      </c>
      <c r="AI334" s="11" t="s">
        <v>461</v>
      </c>
      <c r="AJ334" s="11" t="s">
        <v>461</v>
      </c>
      <c r="AK334" s="11" t="s">
        <v>461</v>
      </c>
      <c r="AL334" s="11"/>
      <c r="AM334" s="11"/>
      <c r="AN334" s="11"/>
      <c r="AO334" s="11"/>
      <c r="AP334" s="11"/>
      <c r="AQ334" s="11"/>
      <c r="AR334" s="11"/>
      <c r="AS334" s="11"/>
      <c r="AT334" s="11"/>
      <c r="AU334" s="8"/>
      <c r="AV334" s="8"/>
      <c r="AW334" s="8"/>
      <c r="AX334" s="147" t="s">
        <v>1263</v>
      </c>
    </row>
    <row r="335" spans="1:50" x14ac:dyDescent="0.15">
      <c r="A335" s="10">
        <v>318</v>
      </c>
      <c r="B335" s="11">
        <v>24</v>
      </c>
      <c r="C335" s="11" t="s">
        <v>385</v>
      </c>
      <c r="D335" s="11">
        <v>443</v>
      </c>
      <c r="E335" s="44" t="s">
        <v>615</v>
      </c>
      <c r="F335" s="9" t="s">
        <v>447</v>
      </c>
      <c r="G335" s="10">
        <v>6</v>
      </c>
      <c r="H335" s="11" t="s">
        <v>89</v>
      </c>
      <c r="I335" s="11" t="s">
        <v>146</v>
      </c>
      <c r="J335" s="11">
        <v>34</v>
      </c>
      <c r="K335" s="11">
        <v>40</v>
      </c>
      <c r="L335" s="11"/>
      <c r="M335" s="8"/>
      <c r="N335" s="9"/>
      <c r="O335" s="475"/>
      <c r="P335" s="10" t="s">
        <v>461</v>
      </c>
      <c r="Q335" s="11" t="s">
        <v>461</v>
      </c>
      <c r="R335" s="11" t="s">
        <v>461</v>
      </c>
      <c r="S335" s="11" t="s">
        <v>461</v>
      </c>
      <c r="T335" s="11" t="s">
        <v>461</v>
      </c>
      <c r="U335" s="11" t="s">
        <v>705</v>
      </c>
      <c r="V335" s="11" t="s">
        <v>705</v>
      </c>
      <c r="W335" s="11"/>
      <c r="X335" s="11"/>
      <c r="Y335" s="11"/>
      <c r="Z335" s="11"/>
      <c r="AA335" s="11"/>
      <c r="AB335" s="11"/>
      <c r="AC335" s="11"/>
      <c r="AD335" s="11"/>
      <c r="AE335" s="8"/>
      <c r="AF335" s="12" t="s">
        <v>1275</v>
      </c>
      <c r="AG335" s="10" t="s">
        <v>461</v>
      </c>
      <c r="AH335" s="11" t="s">
        <v>461</v>
      </c>
      <c r="AI335" s="11" t="s">
        <v>461</v>
      </c>
      <c r="AJ335" s="11" t="s">
        <v>461</v>
      </c>
      <c r="AK335" s="11" t="s">
        <v>461</v>
      </c>
      <c r="AL335" s="11"/>
      <c r="AM335" s="11"/>
      <c r="AN335" s="11"/>
      <c r="AO335" s="11"/>
      <c r="AP335" s="11"/>
      <c r="AQ335" s="11"/>
      <c r="AR335" s="11"/>
      <c r="AS335" s="11"/>
      <c r="AT335" s="11"/>
      <c r="AU335" s="8"/>
      <c r="AV335" s="8"/>
      <c r="AW335" s="8"/>
      <c r="AX335" s="147" t="s">
        <v>1263</v>
      </c>
    </row>
    <row r="336" spans="1:50" x14ac:dyDescent="0.15">
      <c r="A336" s="10">
        <v>319</v>
      </c>
      <c r="B336" s="11">
        <v>24</v>
      </c>
      <c r="C336" s="11" t="s">
        <v>385</v>
      </c>
      <c r="D336" s="11">
        <v>461</v>
      </c>
      <c r="E336" s="44" t="s">
        <v>616</v>
      </c>
      <c r="F336" s="9" t="s">
        <v>448</v>
      </c>
      <c r="G336" s="10">
        <v>6</v>
      </c>
      <c r="H336" s="11" t="s">
        <v>79</v>
      </c>
      <c r="I336" s="11" t="s">
        <v>80</v>
      </c>
      <c r="J336" s="11">
        <v>34</v>
      </c>
      <c r="K336" s="11">
        <v>30</v>
      </c>
      <c r="L336" s="11"/>
      <c r="M336" s="8"/>
      <c r="N336" s="9"/>
      <c r="O336" s="475"/>
      <c r="P336" s="10" t="s">
        <v>461</v>
      </c>
      <c r="Q336" s="11" t="s">
        <v>461</v>
      </c>
      <c r="R336" s="11" t="s">
        <v>461</v>
      </c>
      <c r="S336" s="11" t="s">
        <v>461</v>
      </c>
      <c r="T336" s="11" t="s">
        <v>461</v>
      </c>
      <c r="U336" s="11" t="s">
        <v>705</v>
      </c>
      <c r="V336" s="11" t="s">
        <v>705</v>
      </c>
      <c r="W336" s="11"/>
      <c r="X336" s="11"/>
      <c r="Y336" s="11"/>
      <c r="Z336" s="11"/>
      <c r="AA336" s="11"/>
      <c r="AB336" s="11"/>
      <c r="AC336" s="11"/>
      <c r="AD336" s="11"/>
      <c r="AE336" s="8"/>
      <c r="AF336" s="12" t="s">
        <v>1275</v>
      </c>
      <c r="AG336" s="10" t="s">
        <v>461</v>
      </c>
      <c r="AH336" s="11" t="s">
        <v>461</v>
      </c>
      <c r="AI336" s="11" t="s">
        <v>461</v>
      </c>
      <c r="AJ336" s="11" t="s">
        <v>461</v>
      </c>
      <c r="AK336" s="11" t="s">
        <v>461</v>
      </c>
      <c r="AL336" s="11"/>
      <c r="AM336" s="11"/>
      <c r="AN336" s="11"/>
      <c r="AO336" s="11"/>
      <c r="AP336" s="11"/>
      <c r="AQ336" s="11"/>
      <c r="AR336" s="11"/>
      <c r="AS336" s="11"/>
      <c r="AT336" s="11"/>
      <c r="AU336" s="8"/>
      <c r="AV336" s="8"/>
      <c r="AW336" s="8"/>
      <c r="AX336" s="147" t="s">
        <v>1263</v>
      </c>
    </row>
    <row r="337" spans="1:50" x14ac:dyDescent="0.15">
      <c r="A337" s="10">
        <v>328</v>
      </c>
      <c r="B337" s="11">
        <v>24</v>
      </c>
      <c r="C337" s="11" t="s">
        <v>385</v>
      </c>
      <c r="D337" s="11">
        <v>470</v>
      </c>
      <c r="E337" s="44" t="s">
        <v>616</v>
      </c>
      <c r="F337" s="9" t="s">
        <v>449</v>
      </c>
      <c r="G337" s="10">
        <v>6</v>
      </c>
      <c r="H337" s="11" t="s">
        <v>79</v>
      </c>
      <c r="I337" s="11" t="s">
        <v>80</v>
      </c>
      <c r="J337" s="11">
        <v>34</v>
      </c>
      <c r="K337" s="11">
        <v>30</v>
      </c>
      <c r="L337" s="11"/>
      <c r="M337" s="8"/>
      <c r="N337" s="9"/>
      <c r="O337" s="475"/>
      <c r="P337" s="10" t="s">
        <v>461</v>
      </c>
      <c r="Q337" s="11" t="s">
        <v>461</v>
      </c>
      <c r="R337" s="11" t="s">
        <v>461</v>
      </c>
      <c r="S337" s="11" t="s">
        <v>461</v>
      </c>
      <c r="T337" s="11" t="s">
        <v>461</v>
      </c>
      <c r="U337" s="11" t="s">
        <v>705</v>
      </c>
      <c r="V337" s="11" t="s">
        <v>705</v>
      </c>
      <c r="W337" s="11"/>
      <c r="X337" s="11"/>
      <c r="Y337" s="11"/>
      <c r="Z337" s="11"/>
      <c r="AA337" s="11"/>
      <c r="AB337" s="11"/>
      <c r="AC337" s="11"/>
      <c r="AD337" s="11"/>
      <c r="AE337" s="8"/>
      <c r="AF337" s="12" t="s">
        <v>1275</v>
      </c>
      <c r="AG337" s="10" t="s">
        <v>461</v>
      </c>
      <c r="AH337" s="11" t="s">
        <v>461</v>
      </c>
      <c r="AI337" s="11" t="s">
        <v>461</v>
      </c>
      <c r="AJ337" s="11" t="s">
        <v>461</v>
      </c>
      <c r="AK337" s="11" t="s">
        <v>461</v>
      </c>
      <c r="AL337" s="11"/>
      <c r="AM337" s="11"/>
      <c r="AN337" s="11"/>
      <c r="AO337" s="11"/>
      <c r="AP337" s="11"/>
      <c r="AQ337" s="11"/>
      <c r="AR337" s="11"/>
      <c r="AS337" s="11"/>
      <c r="AT337" s="11"/>
      <c r="AU337" s="8"/>
      <c r="AV337" s="8"/>
      <c r="AW337" s="8"/>
      <c r="AX337" s="147" t="s">
        <v>1263</v>
      </c>
    </row>
    <row r="338" spans="1:50" x14ac:dyDescent="0.15">
      <c r="A338" s="10">
        <v>324</v>
      </c>
      <c r="B338" s="11">
        <v>24</v>
      </c>
      <c r="C338" s="11" t="s">
        <v>385</v>
      </c>
      <c r="D338" s="11">
        <v>471</v>
      </c>
      <c r="E338" s="44" t="s">
        <v>616</v>
      </c>
      <c r="F338" s="9" t="s">
        <v>450</v>
      </c>
      <c r="G338" s="10">
        <v>6</v>
      </c>
      <c r="H338" s="11" t="s">
        <v>89</v>
      </c>
      <c r="I338" s="11" t="s">
        <v>80</v>
      </c>
      <c r="J338" s="11">
        <v>34</v>
      </c>
      <c r="K338" s="11">
        <v>30</v>
      </c>
      <c r="L338" s="11"/>
      <c r="M338" s="8"/>
      <c r="N338" s="9"/>
      <c r="O338" s="475"/>
      <c r="P338" s="10" t="s">
        <v>461</v>
      </c>
      <c r="Q338" s="11" t="s">
        <v>461</v>
      </c>
      <c r="R338" s="11" t="s">
        <v>461</v>
      </c>
      <c r="S338" s="11" t="s">
        <v>461</v>
      </c>
      <c r="T338" s="11" t="s">
        <v>461</v>
      </c>
      <c r="U338" s="11" t="s">
        <v>705</v>
      </c>
      <c r="V338" s="11" t="s">
        <v>705</v>
      </c>
      <c r="W338" s="11"/>
      <c r="X338" s="11"/>
      <c r="Y338" s="11"/>
      <c r="Z338" s="11"/>
      <c r="AA338" s="11"/>
      <c r="AB338" s="11"/>
      <c r="AC338" s="11"/>
      <c r="AD338" s="11"/>
      <c r="AE338" s="8"/>
      <c r="AF338" s="12" t="s">
        <v>1275</v>
      </c>
      <c r="AG338" s="10" t="s">
        <v>461</v>
      </c>
      <c r="AH338" s="11" t="s">
        <v>461</v>
      </c>
      <c r="AI338" s="11" t="s">
        <v>461</v>
      </c>
      <c r="AJ338" s="11" t="s">
        <v>461</v>
      </c>
      <c r="AK338" s="11" t="s">
        <v>461</v>
      </c>
      <c r="AL338" s="11"/>
      <c r="AM338" s="11"/>
      <c r="AN338" s="11"/>
      <c r="AO338" s="11"/>
      <c r="AP338" s="11"/>
      <c r="AQ338" s="11"/>
      <c r="AR338" s="11"/>
      <c r="AS338" s="11"/>
      <c r="AT338" s="11"/>
      <c r="AU338" s="8"/>
      <c r="AV338" s="8"/>
      <c r="AW338" s="8"/>
      <c r="AX338" s="147" t="s">
        <v>1263</v>
      </c>
    </row>
    <row r="339" spans="1:50" x14ac:dyDescent="0.15">
      <c r="A339" s="10">
        <v>325</v>
      </c>
      <c r="B339" s="11">
        <v>24</v>
      </c>
      <c r="C339" s="11" t="s">
        <v>385</v>
      </c>
      <c r="D339" s="11">
        <v>471</v>
      </c>
      <c r="E339" s="44" t="s">
        <v>616</v>
      </c>
      <c r="F339" s="9" t="s">
        <v>451</v>
      </c>
      <c r="G339" s="10">
        <v>6</v>
      </c>
      <c r="H339" s="11" t="s">
        <v>79</v>
      </c>
      <c r="I339" s="11" t="s">
        <v>80</v>
      </c>
      <c r="J339" s="11">
        <v>34</v>
      </c>
      <c r="K339" s="11">
        <v>30</v>
      </c>
      <c r="L339" s="11"/>
      <c r="M339" s="8"/>
      <c r="N339" s="9"/>
      <c r="O339" s="475"/>
      <c r="P339" s="10" t="s">
        <v>461</v>
      </c>
      <c r="Q339" s="11" t="s">
        <v>461</v>
      </c>
      <c r="R339" s="11" t="s">
        <v>461</v>
      </c>
      <c r="S339" s="11" t="s">
        <v>461</v>
      </c>
      <c r="T339" s="11" t="s">
        <v>461</v>
      </c>
      <c r="U339" s="11" t="s">
        <v>705</v>
      </c>
      <c r="V339" s="11" t="s">
        <v>705</v>
      </c>
      <c r="W339" s="11"/>
      <c r="X339" s="11"/>
      <c r="Y339" s="11"/>
      <c r="Z339" s="11"/>
      <c r="AA339" s="11"/>
      <c r="AB339" s="11"/>
      <c r="AC339" s="11"/>
      <c r="AD339" s="11"/>
      <c r="AE339" s="8"/>
      <c r="AF339" s="12" t="s">
        <v>1275</v>
      </c>
      <c r="AG339" s="10" t="s">
        <v>461</v>
      </c>
      <c r="AH339" s="11" t="s">
        <v>461</v>
      </c>
      <c r="AI339" s="11" t="s">
        <v>461</v>
      </c>
      <c r="AJ339" s="11" t="s">
        <v>461</v>
      </c>
      <c r="AK339" s="11" t="s">
        <v>461</v>
      </c>
      <c r="AL339" s="11"/>
      <c r="AM339" s="11"/>
      <c r="AN339" s="11"/>
      <c r="AO339" s="11"/>
      <c r="AP339" s="11"/>
      <c r="AQ339" s="11"/>
      <c r="AR339" s="11"/>
      <c r="AS339" s="11"/>
      <c r="AT339" s="11"/>
      <c r="AU339" s="8"/>
      <c r="AV339" s="8"/>
      <c r="AW339" s="8"/>
      <c r="AX339" s="147" t="s">
        <v>1263</v>
      </c>
    </row>
    <row r="340" spans="1:50" x14ac:dyDescent="0.15">
      <c r="A340" s="10">
        <v>327</v>
      </c>
      <c r="B340" s="11">
        <v>24</v>
      </c>
      <c r="C340" s="11" t="s">
        <v>385</v>
      </c>
      <c r="D340" s="11">
        <v>471</v>
      </c>
      <c r="E340" s="44" t="s">
        <v>616</v>
      </c>
      <c r="F340" s="9" t="s">
        <v>452</v>
      </c>
      <c r="G340" s="10">
        <v>6</v>
      </c>
      <c r="H340" s="11" t="s">
        <v>79</v>
      </c>
      <c r="I340" s="11" t="s">
        <v>146</v>
      </c>
      <c r="J340" s="11">
        <v>34</v>
      </c>
      <c r="K340" s="11">
        <v>40</v>
      </c>
      <c r="L340" s="11"/>
      <c r="M340" s="8"/>
      <c r="N340" s="9"/>
      <c r="O340" s="475"/>
      <c r="P340" s="10" t="s">
        <v>461</v>
      </c>
      <c r="Q340" s="11" t="s">
        <v>461</v>
      </c>
      <c r="R340" s="11" t="s">
        <v>461</v>
      </c>
      <c r="S340" s="11" t="s">
        <v>461</v>
      </c>
      <c r="T340" s="11" t="s">
        <v>461</v>
      </c>
      <c r="U340" s="11" t="s">
        <v>705</v>
      </c>
      <c r="V340" s="11" t="s">
        <v>705</v>
      </c>
      <c r="W340" s="11"/>
      <c r="X340" s="11"/>
      <c r="Y340" s="11"/>
      <c r="Z340" s="11"/>
      <c r="AA340" s="11"/>
      <c r="AB340" s="11"/>
      <c r="AC340" s="11"/>
      <c r="AD340" s="11"/>
      <c r="AE340" s="8"/>
      <c r="AF340" s="12" t="s">
        <v>1275</v>
      </c>
      <c r="AG340" s="10" t="s">
        <v>461</v>
      </c>
      <c r="AH340" s="11" t="s">
        <v>461</v>
      </c>
      <c r="AI340" s="11" t="s">
        <v>461</v>
      </c>
      <c r="AJ340" s="11" t="s">
        <v>461</v>
      </c>
      <c r="AK340" s="11" t="s">
        <v>461</v>
      </c>
      <c r="AL340" s="11"/>
      <c r="AM340" s="11"/>
      <c r="AN340" s="11"/>
      <c r="AO340" s="11"/>
      <c r="AP340" s="11"/>
      <c r="AQ340" s="11"/>
      <c r="AR340" s="11"/>
      <c r="AS340" s="11"/>
      <c r="AT340" s="11"/>
      <c r="AU340" s="8"/>
      <c r="AV340" s="8"/>
      <c r="AW340" s="8"/>
      <c r="AX340" s="147" t="s">
        <v>1263</v>
      </c>
    </row>
    <row r="341" spans="1:50" x14ac:dyDescent="0.15">
      <c r="A341" s="10">
        <v>322</v>
      </c>
      <c r="B341" s="11">
        <v>24</v>
      </c>
      <c r="C341" s="11" t="s">
        <v>385</v>
      </c>
      <c r="D341" s="11">
        <v>472</v>
      </c>
      <c r="E341" s="44" t="s">
        <v>616</v>
      </c>
      <c r="F341" s="9" t="s">
        <v>453</v>
      </c>
      <c r="G341" s="10">
        <v>6</v>
      </c>
      <c r="H341" s="11" t="s">
        <v>79</v>
      </c>
      <c r="I341" s="11" t="s">
        <v>110</v>
      </c>
      <c r="J341" s="11">
        <v>34</v>
      </c>
      <c r="K341" s="11">
        <v>25</v>
      </c>
      <c r="L341" s="11"/>
      <c r="M341" s="8"/>
      <c r="N341" s="9"/>
      <c r="O341" s="475"/>
      <c r="P341" s="10" t="s">
        <v>461</v>
      </c>
      <c r="Q341" s="11" t="s">
        <v>461</v>
      </c>
      <c r="R341" s="11" t="s">
        <v>461</v>
      </c>
      <c r="S341" s="11" t="s">
        <v>461</v>
      </c>
      <c r="T341" s="11" t="s">
        <v>461</v>
      </c>
      <c r="U341" s="11" t="s">
        <v>705</v>
      </c>
      <c r="V341" s="11" t="s">
        <v>705</v>
      </c>
      <c r="W341" s="11"/>
      <c r="X341" s="11"/>
      <c r="Y341" s="11"/>
      <c r="Z341" s="11"/>
      <c r="AA341" s="11"/>
      <c r="AB341" s="11"/>
      <c r="AC341" s="11"/>
      <c r="AD341" s="11"/>
      <c r="AE341" s="8"/>
      <c r="AF341" s="12" t="s">
        <v>1275</v>
      </c>
      <c r="AG341" s="10" t="s">
        <v>461</v>
      </c>
      <c r="AH341" s="11" t="s">
        <v>461</v>
      </c>
      <c r="AI341" s="11" t="s">
        <v>461</v>
      </c>
      <c r="AJ341" s="11" t="s">
        <v>461</v>
      </c>
      <c r="AK341" s="11" t="s">
        <v>461</v>
      </c>
      <c r="AL341" s="11"/>
      <c r="AM341" s="11"/>
      <c r="AN341" s="11"/>
      <c r="AO341" s="11"/>
      <c r="AP341" s="11"/>
      <c r="AQ341" s="11"/>
      <c r="AR341" s="11"/>
      <c r="AS341" s="11"/>
      <c r="AT341" s="11"/>
      <c r="AU341" s="8"/>
      <c r="AV341" s="8"/>
      <c r="AW341" s="8"/>
      <c r="AX341" s="147" t="s">
        <v>1263</v>
      </c>
    </row>
    <row r="342" spans="1:50" x14ac:dyDescent="0.15">
      <c r="A342" s="10">
        <v>323</v>
      </c>
      <c r="B342" s="11">
        <v>24</v>
      </c>
      <c r="C342" s="11" t="s">
        <v>385</v>
      </c>
      <c r="D342" s="11">
        <v>472</v>
      </c>
      <c r="E342" s="44" t="s">
        <v>616</v>
      </c>
      <c r="F342" s="9" t="s">
        <v>454</v>
      </c>
      <c r="G342" s="10">
        <v>6</v>
      </c>
      <c r="H342" s="11" t="s">
        <v>79</v>
      </c>
      <c r="I342" s="11" t="s">
        <v>101</v>
      </c>
      <c r="J342" s="11">
        <v>34</v>
      </c>
      <c r="K342" s="11">
        <v>25</v>
      </c>
      <c r="L342" s="11"/>
      <c r="M342" s="8"/>
      <c r="N342" s="9"/>
      <c r="O342" s="475"/>
      <c r="P342" s="10" t="s">
        <v>461</v>
      </c>
      <c r="Q342" s="11" t="s">
        <v>461</v>
      </c>
      <c r="R342" s="11" t="s">
        <v>461</v>
      </c>
      <c r="S342" s="11" t="s">
        <v>461</v>
      </c>
      <c r="T342" s="11" t="s">
        <v>461</v>
      </c>
      <c r="U342" s="11" t="s">
        <v>705</v>
      </c>
      <c r="V342" s="11" t="s">
        <v>705</v>
      </c>
      <c r="W342" s="11"/>
      <c r="X342" s="11"/>
      <c r="Y342" s="11"/>
      <c r="Z342" s="11"/>
      <c r="AA342" s="11"/>
      <c r="AB342" s="11"/>
      <c r="AC342" s="11"/>
      <c r="AD342" s="11"/>
      <c r="AE342" s="8"/>
      <c r="AF342" s="12" t="s">
        <v>1275</v>
      </c>
      <c r="AG342" s="10" t="s">
        <v>461</v>
      </c>
      <c r="AH342" s="11" t="s">
        <v>461</v>
      </c>
      <c r="AI342" s="11" t="s">
        <v>461</v>
      </c>
      <c r="AJ342" s="11" t="s">
        <v>461</v>
      </c>
      <c r="AK342" s="11" t="s">
        <v>461</v>
      </c>
      <c r="AL342" s="11"/>
      <c r="AM342" s="11"/>
      <c r="AN342" s="11"/>
      <c r="AO342" s="11"/>
      <c r="AP342" s="11"/>
      <c r="AQ342" s="11"/>
      <c r="AR342" s="11"/>
      <c r="AS342" s="11"/>
      <c r="AT342" s="11"/>
      <c r="AU342" s="8"/>
      <c r="AV342" s="8"/>
      <c r="AW342" s="8"/>
      <c r="AX342" s="147" t="s">
        <v>1263</v>
      </c>
    </row>
    <row r="343" spans="1:50" x14ac:dyDescent="0.15">
      <c r="A343" s="10">
        <v>339</v>
      </c>
      <c r="B343" s="11">
        <v>24</v>
      </c>
      <c r="C343" s="11" t="s">
        <v>385</v>
      </c>
      <c r="D343" s="11">
        <v>543</v>
      </c>
      <c r="E343" s="44" t="s">
        <v>620</v>
      </c>
      <c r="F343" s="9" t="s">
        <v>455</v>
      </c>
      <c r="G343" s="10">
        <v>6</v>
      </c>
      <c r="H343" s="11" t="s">
        <v>79</v>
      </c>
      <c r="I343" s="11" t="s">
        <v>80</v>
      </c>
      <c r="J343" s="11">
        <v>34</v>
      </c>
      <c r="K343" s="11">
        <v>25</v>
      </c>
      <c r="L343" s="11"/>
      <c r="M343" s="8"/>
      <c r="N343" s="9"/>
      <c r="O343" s="475"/>
      <c r="P343" s="10" t="s">
        <v>461</v>
      </c>
      <c r="Q343" s="11" t="s">
        <v>461</v>
      </c>
      <c r="R343" s="11" t="s">
        <v>461</v>
      </c>
      <c r="S343" s="11" t="s">
        <v>461</v>
      </c>
      <c r="T343" s="11" t="s">
        <v>461</v>
      </c>
      <c r="U343" s="11" t="s">
        <v>705</v>
      </c>
      <c r="V343" s="11" t="s">
        <v>705</v>
      </c>
      <c r="W343" s="11"/>
      <c r="X343" s="11"/>
      <c r="Y343" s="11"/>
      <c r="Z343" s="11"/>
      <c r="AA343" s="11"/>
      <c r="AB343" s="11"/>
      <c r="AC343" s="11"/>
      <c r="AD343" s="11"/>
      <c r="AE343" s="8"/>
      <c r="AF343" s="12" t="s">
        <v>1275</v>
      </c>
      <c r="AG343" s="10" t="s">
        <v>461</v>
      </c>
      <c r="AH343" s="11" t="s">
        <v>461</v>
      </c>
      <c r="AI343" s="11" t="s">
        <v>461</v>
      </c>
      <c r="AJ343" s="11" t="s">
        <v>461</v>
      </c>
      <c r="AK343" s="11" t="s">
        <v>461</v>
      </c>
      <c r="AL343" s="11"/>
      <c r="AM343" s="11"/>
      <c r="AN343" s="11"/>
      <c r="AO343" s="11"/>
      <c r="AP343" s="11"/>
      <c r="AQ343" s="11"/>
      <c r="AR343" s="11"/>
      <c r="AS343" s="11"/>
      <c r="AT343" s="11"/>
      <c r="AU343" s="8"/>
      <c r="AV343" s="8"/>
      <c r="AW343" s="8"/>
      <c r="AX343" s="147" t="s">
        <v>1263</v>
      </c>
    </row>
    <row r="344" spans="1:50" x14ac:dyDescent="0.15">
      <c r="A344" s="10">
        <v>340</v>
      </c>
      <c r="B344" s="11">
        <v>24</v>
      </c>
      <c r="C344" s="11" t="s">
        <v>385</v>
      </c>
      <c r="D344" s="11">
        <v>543</v>
      </c>
      <c r="E344" s="44" t="s">
        <v>620</v>
      </c>
      <c r="F344" s="9" t="s">
        <v>456</v>
      </c>
      <c r="G344" s="10">
        <v>6</v>
      </c>
      <c r="H344" s="11" t="s">
        <v>79</v>
      </c>
      <c r="I344" s="11" t="s">
        <v>146</v>
      </c>
      <c r="J344" s="11">
        <v>34</v>
      </c>
      <c r="K344" s="11">
        <v>25</v>
      </c>
      <c r="L344" s="11"/>
      <c r="M344" s="8"/>
      <c r="N344" s="9"/>
      <c r="O344" s="475"/>
      <c r="P344" s="10" t="s">
        <v>461</v>
      </c>
      <c r="Q344" s="11" t="s">
        <v>461</v>
      </c>
      <c r="R344" s="11" t="s">
        <v>461</v>
      </c>
      <c r="S344" s="11" t="s">
        <v>461</v>
      </c>
      <c r="T344" s="11" t="s">
        <v>461</v>
      </c>
      <c r="U344" s="11" t="s">
        <v>705</v>
      </c>
      <c r="V344" s="11" t="s">
        <v>705</v>
      </c>
      <c r="W344" s="11"/>
      <c r="X344" s="11"/>
      <c r="Y344" s="11"/>
      <c r="Z344" s="11"/>
      <c r="AA344" s="11"/>
      <c r="AB344" s="11"/>
      <c r="AC344" s="11"/>
      <c r="AD344" s="11"/>
      <c r="AE344" s="8"/>
      <c r="AF344" s="12" t="s">
        <v>1275</v>
      </c>
      <c r="AG344" s="10" t="s">
        <v>461</v>
      </c>
      <c r="AH344" s="11" t="s">
        <v>461</v>
      </c>
      <c r="AI344" s="11" t="s">
        <v>461</v>
      </c>
      <c r="AJ344" s="11" t="s">
        <v>461</v>
      </c>
      <c r="AK344" s="11" t="s">
        <v>461</v>
      </c>
      <c r="AL344" s="11"/>
      <c r="AM344" s="11"/>
      <c r="AN344" s="11"/>
      <c r="AO344" s="11"/>
      <c r="AP344" s="11"/>
      <c r="AQ344" s="11"/>
      <c r="AR344" s="11"/>
      <c r="AS344" s="11"/>
      <c r="AT344" s="11"/>
      <c r="AU344" s="8"/>
      <c r="AV344" s="8"/>
      <c r="AW344" s="8"/>
      <c r="AX344" s="147" t="s">
        <v>1263</v>
      </c>
    </row>
    <row r="345" spans="1:50" x14ac:dyDescent="0.15">
      <c r="A345" s="10">
        <v>341</v>
      </c>
      <c r="B345" s="11">
        <v>24</v>
      </c>
      <c r="C345" s="11" t="s">
        <v>385</v>
      </c>
      <c r="D345" s="11">
        <v>561</v>
      </c>
      <c r="E345" s="44" t="s">
        <v>621</v>
      </c>
      <c r="F345" s="9" t="s">
        <v>457</v>
      </c>
      <c r="G345" s="10">
        <v>7</v>
      </c>
      <c r="H345" s="11" t="s">
        <v>79</v>
      </c>
      <c r="I345" s="11" t="s">
        <v>146</v>
      </c>
      <c r="J345" s="11">
        <v>34</v>
      </c>
      <c r="K345" s="11">
        <v>25</v>
      </c>
      <c r="L345" s="11"/>
      <c r="M345" s="8"/>
      <c r="N345" s="9"/>
      <c r="O345" s="475"/>
      <c r="P345" s="10" t="s">
        <v>461</v>
      </c>
      <c r="Q345" s="11" t="s">
        <v>461</v>
      </c>
      <c r="R345" s="11" t="s">
        <v>461</v>
      </c>
      <c r="S345" s="11" t="s">
        <v>461</v>
      </c>
      <c r="T345" s="11" t="s">
        <v>461</v>
      </c>
      <c r="U345" s="11" t="s">
        <v>705</v>
      </c>
      <c r="V345" s="11" t="s">
        <v>705</v>
      </c>
      <c r="W345" s="11"/>
      <c r="X345" s="11"/>
      <c r="Y345" s="11"/>
      <c r="Z345" s="11"/>
      <c r="AA345" s="11"/>
      <c r="AB345" s="11"/>
      <c r="AC345" s="11"/>
      <c r="AD345" s="11"/>
      <c r="AE345" s="8"/>
      <c r="AF345" s="12" t="s">
        <v>1275</v>
      </c>
      <c r="AG345" s="10" t="s">
        <v>461</v>
      </c>
      <c r="AH345" s="11" t="s">
        <v>461</v>
      </c>
      <c r="AI345" s="11" t="s">
        <v>461</v>
      </c>
      <c r="AJ345" s="11" t="s">
        <v>461</v>
      </c>
      <c r="AK345" s="11" t="s">
        <v>461</v>
      </c>
      <c r="AL345" s="11"/>
      <c r="AM345" s="11"/>
      <c r="AN345" s="11"/>
      <c r="AO345" s="11"/>
      <c r="AP345" s="11"/>
      <c r="AQ345" s="11"/>
      <c r="AR345" s="11"/>
      <c r="AS345" s="11"/>
      <c r="AT345" s="11"/>
      <c r="AU345" s="8"/>
      <c r="AV345" s="8"/>
      <c r="AW345" s="8"/>
      <c r="AX345" s="147" t="s">
        <v>1266</v>
      </c>
    </row>
    <row r="346" spans="1:50" x14ac:dyDescent="0.15">
      <c r="A346" s="10">
        <v>342</v>
      </c>
      <c r="B346" s="11">
        <v>24</v>
      </c>
      <c r="C346" s="11" t="s">
        <v>385</v>
      </c>
      <c r="D346" s="11">
        <v>562</v>
      </c>
      <c r="E346" s="44" t="s">
        <v>621</v>
      </c>
      <c r="F346" s="9" t="s">
        <v>458</v>
      </c>
      <c r="G346" s="10">
        <v>7</v>
      </c>
      <c r="H346" s="11" t="s">
        <v>79</v>
      </c>
      <c r="I346" s="11" t="s">
        <v>146</v>
      </c>
      <c r="J346" s="11">
        <v>34</v>
      </c>
      <c r="K346" s="11">
        <v>25</v>
      </c>
      <c r="L346" s="11"/>
      <c r="M346" s="8"/>
      <c r="N346" s="9"/>
      <c r="O346" s="475"/>
      <c r="P346" s="10" t="s">
        <v>461</v>
      </c>
      <c r="Q346" s="11" t="s">
        <v>461</v>
      </c>
      <c r="R346" s="11" t="s">
        <v>461</v>
      </c>
      <c r="S346" s="11" t="s">
        <v>461</v>
      </c>
      <c r="T346" s="11" t="s">
        <v>461</v>
      </c>
      <c r="U346" s="11" t="s">
        <v>705</v>
      </c>
      <c r="V346" s="11" t="s">
        <v>705</v>
      </c>
      <c r="W346" s="11"/>
      <c r="X346" s="11"/>
      <c r="Y346" s="11"/>
      <c r="Z346" s="11"/>
      <c r="AA346" s="11"/>
      <c r="AB346" s="11"/>
      <c r="AC346" s="11"/>
      <c r="AD346" s="11"/>
      <c r="AE346" s="8"/>
      <c r="AF346" s="12" t="s">
        <v>1275</v>
      </c>
      <c r="AG346" s="10" t="s">
        <v>461</v>
      </c>
      <c r="AH346" s="11" t="s">
        <v>461</v>
      </c>
      <c r="AI346" s="11" t="s">
        <v>461</v>
      </c>
      <c r="AJ346" s="11" t="s">
        <v>461</v>
      </c>
      <c r="AK346" s="11" t="s">
        <v>461</v>
      </c>
      <c r="AL346" s="11"/>
      <c r="AM346" s="11"/>
      <c r="AN346" s="11"/>
      <c r="AO346" s="11"/>
      <c r="AP346" s="11"/>
      <c r="AQ346" s="11"/>
      <c r="AR346" s="11"/>
      <c r="AS346" s="11"/>
      <c r="AT346" s="11"/>
      <c r="AU346" s="8"/>
      <c r="AV346" s="8"/>
      <c r="AW346" s="8"/>
      <c r="AX346" s="147" t="s">
        <v>1266</v>
      </c>
    </row>
    <row r="347" spans="1:50" x14ac:dyDescent="0.15">
      <c r="A347" s="10">
        <v>344</v>
      </c>
      <c r="B347" s="21">
        <v>24</v>
      </c>
      <c r="C347" s="21" t="s">
        <v>385</v>
      </c>
      <c r="D347" s="21">
        <v>562</v>
      </c>
      <c r="E347" s="48" t="s">
        <v>621</v>
      </c>
      <c r="F347" s="22" t="s">
        <v>459</v>
      </c>
      <c r="G347" s="20">
        <v>7</v>
      </c>
      <c r="H347" s="21" t="s">
        <v>79</v>
      </c>
      <c r="I347" s="21" t="s">
        <v>146</v>
      </c>
      <c r="J347" s="21">
        <v>34</v>
      </c>
      <c r="K347" s="21">
        <v>25</v>
      </c>
      <c r="L347" s="21"/>
      <c r="M347" s="23"/>
      <c r="N347" s="22"/>
      <c r="O347" s="478"/>
      <c r="P347" s="20" t="s">
        <v>461</v>
      </c>
      <c r="Q347" s="21" t="s">
        <v>461</v>
      </c>
      <c r="R347" s="21" t="s">
        <v>461</v>
      </c>
      <c r="S347" s="21" t="s">
        <v>461</v>
      </c>
      <c r="T347" s="21" t="s">
        <v>461</v>
      </c>
      <c r="U347" s="21" t="s">
        <v>705</v>
      </c>
      <c r="V347" s="21" t="s">
        <v>705</v>
      </c>
      <c r="W347" s="21"/>
      <c r="X347" s="21"/>
      <c r="Y347" s="21"/>
      <c r="Z347" s="21"/>
      <c r="AA347" s="21"/>
      <c r="AB347" s="21"/>
      <c r="AC347" s="21"/>
      <c r="AD347" s="21"/>
      <c r="AE347" s="23"/>
      <c r="AF347" s="145" t="s">
        <v>1275</v>
      </c>
      <c r="AG347" s="20" t="s">
        <v>461</v>
      </c>
      <c r="AH347" s="21" t="s">
        <v>461</v>
      </c>
      <c r="AI347" s="21" t="s">
        <v>461</v>
      </c>
      <c r="AJ347" s="21" t="s">
        <v>461</v>
      </c>
      <c r="AK347" s="21" t="s">
        <v>461</v>
      </c>
      <c r="AL347" s="21"/>
      <c r="AM347" s="21"/>
      <c r="AN347" s="21"/>
      <c r="AO347" s="21"/>
      <c r="AP347" s="21"/>
      <c r="AQ347" s="21"/>
      <c r="AR347" s="21"/>
      <c r="AS347" s="21"/>
      <c r="AT347" s="21"/>
      <c r="AU347" s="23"/>
      <c r="AV347" s="23"/>
      <c r="AW347" s="23"/>
      <c r="AX347" s="149" t="s">
        <v>1266</v>
      </c>
    </row>
  </sheetData>
  <sheetProtection algorithmName="SHA-512" hashValue="L7xDfj1DO3uqP8Selz9eQLuqWzUtDq/ObqF03tfJz28sGossY9oOx3Ih91y6pumJniKhtIztpoaxWyt/FzdYyQ==" saltValue="gPo1zfEODt/EvPIrbowPwA==" spinCount="100000" sheet="1" objects="1" scenarios="1" selectLockedCells="1"/>
  <sortState xmlns:xlrd2="http://schemas.microsoft.com/office/spreadsheetml/2017/richdata2" ref="A4:AW347">
    <sortCondition ref="B4:B347"/>
    <sortCondition ref="D4:D347"/>
    <sortCondition ref="A4:A347"/>
  </sortState>
  <mergeCells count="20">
    <mergeCell ref="G1:G2"/>
    <mergeCell ref="A1:A3"/>
    <mergeCell ref="B1:B3"/>
    <mergeCell ref="C1:C3"/>
    <mergeCell ref="D1:D3"/>
    <mergeCell ref="F1:F3"/>
    <mergeCell ref="E1:E3"/>
    <mergeCell ref="H1:H2"/>
    <mergeCell ref="I1:I2"/>
    <mergeCell ref="P1:AF1"/>
    <mergeCell ref="P2:T2"/>
    <mergeCell ref="AF2:AF3"/>
    <mergeCell ref="M1:O1"/>
    <mergeCell ref="AX2:AX3"/>
    <mergeCell ref="AG2:AK2"/>
    <mergeCell ref="J1:J2"/>
    <mergeCell ref="AQ2:AT2"/>
    <mergeCell ref="K1:L2"/>
    <mergeCell ref="U2:Y2"/>
    <mergeCell ref="AG1:AW1"/>
  </mergeCells>
  <phoneticPr fontId="37"/>
  <hyperlinks>
    <hyperlink ref="K301" r:id="rId1" display="http://www.city.suzuka.lg.jp/safe/anzen/pdfs/pdf_7-6.pdf" xr:uid="{00000000-0004-0000-0800-000000000000}"/>
    <hyperlink ref="K302" r:id="rId2" display="http://www.city.suzuka.lg.jp/safe/anzen/pdfs/pdf_7-6.pdf" xr:uid="{00000000-0004-0000-0800-000001000000}"/>
    <hyperlink ref="K303" r:id="rId3" display="http://www.city.suzuka.lg.jp/safe/anzen/pdfs/pdf_7-6.pdf" xr:uid="{00000000-0004-0000-0800-000002000000}"/>
    <hyperlink ref="K285" r:id="rId4" display="http://www5.city.yokkaichi.mie.jp/secure/40938/map_sekisetu.pdf" xr:uid="{00000000-0004-0000-0800-000003000000}"/>
    <hyperlink ref="K286" r:id="rId5" display="http://www5.city.yokkaichi.mie.jp/secure/40938/map_sekisetu.pdf" xr:uid="{00000000-0004-0000-0800-000004000000}"/>
    <hyperlink ref="K287" r:id="rId6" display="http://www5.city.yokkaichi.mie.jp/secure/40938/map_sekisetu.pdf" xr:uid="{00000000-0004-0000-0800-000005000000}"/>
  </hyperlinks>
  <pageMargins left="0.7" right="0.7" top="0.75" bottom="0.75" header="0.3" footer="0.3"/>
  <pageSetup paperSize="9" orientation="portrait" r:id="rId7"/>
  <headerFooter>
    <oddFooter>&amp;L&amp;08 2021/05/10 Ver.3.5&amp;R&amp;08一般財団法人 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35</vt:i4>
      </vt:variant>
    </vt:vector>
  </HeadingPairs>
  <TitlesOfParts>
    <vt:vector size="45" baseType="lpstr">
      <vt:lpstr>シート構成</vt:lpstr>
      <vt:lpstr>入力シート</vt:lpstr>
      <vt:lpstr>★申請書</vt:lpstr>
      <vt:lpstr>☆第四面</vt:lpstr>
      <vt:lpstr>☆第五面</vt:lpstr>
      <vt:lpstr>☆第五面 (集約)</vt:lpstr>
      <vt:lpstr>☆複数依頼者</vt:lpstr>
      <vt:lpstr>I</vt:lpstr>
      <vt:lpstr>DATA</vt:lpstr>
      <vt:lpstr>項目リスト</vt:lpstr>
      <vt:lpstr>☆第五面!Print_Area</vt:lpstr>
      <vt:lpstr>'☆第五面 (集約)'!Print_Area</vt:lpstr>
      <vt:lpstr>☆第四面!Print_Area</vt:lpstr>
      <vt:lpstr>☆複数依頼者!Print_Area</vt:lpstr>
      <vt:lpstr>★申請書!Print_Area</vt:lpstr>
      <vt:lpstr>入力シート!Print_Area</vt:lpstr>
      <vt:lpstr>Ver</vt:lpstr>
      <vt:lpstr>愛知県</vt:lpstr>
      <vt:lpstr>一級</vt:lpstr>
      <vt:lpstr>岐阜県</vt:lpstr>
      <vt:lpstr>建築物の工事種別</vt:lpstr>
      <vt:lpstr>建築物の用途</vt:lpstr>
      <vt:lpstr>建物構造</vt:lpstr>
      <vt:lpstr>工事届用主要用途</vt:lpstr>
      <vt:lpstr>工事届用主要用途2</vt:lpstr>
      <vt:lpstr>作成図書</vt:lpstr>
      <vt:lpstr>三重県</vt:lpstr>
      <vt:lpstr>市街化区域等</vt:lpstr>
      <vt:lpstr>指定確認検査機関</vt:lpstr>
      <vt:lpstr>施工者</vt:lpstr>
      <vt:lpstr>資格</vt:lpstr>
      <vt:lpstr>事務所登録</vt:lpstr>
      <vt:lpstr>主要用途工事届１</vt:lpstr>
      <vt:lpstr>主要用途工事届２</vt:lpstr>
      <vt:lpstr>主要用途名称_建築物</vt:lpstr>
      <vt:lpstr>申請の対象とする範囲</vt:lpstr>
      <vt:lpstr>静岡県</vt:lpstr>
      <vt:lpstr>特定工程</vt:lpstr>
      <vt:lpstr>二級</vt:lpstr>
      <vt:lpstr>判定機関</vt:lpstr>
      <vt:lpstr>評価の申請</vt:lpstr>
      <vt:lpstr>評価書等</vt:lpstr>
      <vt:lpstr>木造</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ito shigeru</cp:lastModifiedBy>
  <cp:lastPrinted>2020-06-09T07:45:37Z</cp:lastPrinted>
  <dcterms:created xsi:type="dcterms:W3CDTF">2009-04-23T03:59:09Z</dcterms:created>
  <dcterms:modified xsi:type="dcterms:W3CDTF">2021-05-10T07:28:55Z</dcterms:modified>
  <cp:version>2.0</cp:version>
</cp:coreProperties>
</file>